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7.17.33\bsmef\DossiersPersonnels\Oubaair\Diffusion\Diffusion et publications\NSDD\2025\Avril\30\site\"/>
    </mc:Choice>
  </mc:AlternateContent>
  <xr:revisionPtr revIDLastSave="0" documentId="13_ncr:1_{913FF36E-EB8C-419A-835C-C7D266F77A15}" xr6:coauthVersionLast="47" xr6:coauthVersionMax="47" xr10:uidLastSave="{00000000-0000-0000-0000-000000000000}"/>
  <bookViews>
    <workbookView xWindow="-120" yWindow="-120" windowWidth="29040" windowHeight="15840" xr2:uid="{0667BF9D-1234-4411-B367-F74466DBFFDF}"/>
  </bookViews>
  <sheets>
    <sheet name="TAND-MAROC (FMI)" sheetId="4" r:id="rId1"/>
  </sheets>
  <externalReferences>
    <externalReference r:id="rId2"/>
    <externalReference r:id="rId3"/>
  </externalReferences>
  <definedNames>
    <definedName name="_xlnm.Print_Area" localSheetId="0">'TAND-MAROC (FMI)'!$A$50:$F$58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Q84" i="4" l="1"/>
  <c r="GQ85" i="4" s="1"/>
  <c r="CI58" i="4"/>
  <c r="HS34" i="4"/>
  <c r="BZ32" i="4"/>
</calcChain>
</file>

<file path=xl/sharedStrings.xml><?xml version="1.0" encoding="utf-8"?>
<sst xmlns="http://schemas.openxmlformats.org/spreadsheetml/2006/main" count="258" uniqueCount="100">
  <si>
    <t>MAROC : Statistiques Economiques et Financières</t>
  </si>
  <si>
    <t>[Secteur 
réel]</t>
  </si>
  <si>
    <t>[Finances
 publiques]</t>
  </si>
  <si>
    <t>[Secteur 
financier]</t>
  </si>
  <si>
    <t xml:space="preserve">[dftte extérieure] </t>
  </si>
  <si>
    <t>[Secteur extérieur]</t>
  </si>
  <si>
    <t>[Population]</t>
  </si>
  <si>
    <t>English</t>
  </si>
  <si>
    <t>Aout-16</t>
  </si>
  <si>
    <t>Catégories de données</t>
  </si>
  <si>
    <t>Unité</t>
  </si>
  <si>
    <t>Période de référence</t>
  </si>
  <si>
    <t>Données de la période de référence</t>
  </si>
  <si>
    <t>Données de la période précédente</t>
  </si>
  <si>
    <t>Variation en %</t>
  </si>
  <si>
    <t>Autres Informations  (hyperlien)</t>
  </si>
  <si>
    <t>SECTEUR REEL</t>
  </si>
  <si>
    <t>I-Comptes Nationaux</t>
  </si>
  <si>
    <t>  </t>
  </si>
  <si>
    <t>Haut Commissariat au Plan</t>
  </si>
  <si>
    <t>II- Indice de production</t>
  </si>
  <si>
    <t>III-Marché du Travail</t>
  </si>
  <si>
    <t>IV-Indices de Prix</t>
  </si>
  <si>
    <t>   </t>
  </si>
  <si>
    <t>SECTEUR DES FINANCES PUBLIQUES</t>
  </si>
  <si>
    <t>II-Opérations de l'administration centrale (Charges et Ressources du Trésor) *</t>
  </si>
  <si>
    <t>Ministère des Finances et de la Privatisation</t>
  </si>
  <si>
    <t>III-Encours Dette Publique:Administration Centrale</t>
  </si>
  <si>
    <t>SECTEUR FINANCIER</t>
  </si>
  <si>
    <t>A/ Situation des institutions de dépôts</t>
  </si>
  <si>
    <t>Bank Al-Maghrib</t>
  </si>
  <si>
    <t>M1</t>
  </si>
  <si>
    <t>MDH</t>
  </si>
  <si>
    <t>M2</t>
  </si>
  <si>
    <t>M3</t>
  </si>
  <si>
    <t>Avoirs extérieurs nets</t>
  </si>
  <si>
    <t>- Avoirs extérieurs bruts</t>
  </si>
  <si>
    <t>- Engagements extérieurs</t>
  </si>
  <si>
    <t>Créances intérieures</t>
  </si>
  <si>
    <t>Dont: - Créances nettes sur l'Administration centrale</t>
  </si>
  <si>
    <t xml:space="preserve">            - Concours à l'économie</t>
  </si>
  <si>
    <t>. Administrations locales</t>
  </si>
  <si>
    <t>. Autres sociétés financières</t>
  </si>
  <si>
    <t>. Sociétés non financières publiques</t>
  </si>
  <si>
    <t>. Secteur privé</t>
  </si>
  <si>
    <t>Á déduire: Ressources non monétaires</t>
  </si>
  <si>
    <t xml:space="preserve">                Autres postes nets</t>
  </si>
  <si>
    <t>B/ Situation de la Banque Centrale</t>
  </si>
  <si>
    <t>Avoirs extérieurs</t>
  </si>
  <si>
    <t>Engagements extérieurs</t>
  </si>
  <si>
    <t>Créances  sur  les Autres Institutions de Dépôts</t>
  </si>
  <si>
    <t>Créances nettes sur l'Administration centrale</t>
  </si>
  <si>
    <t>Créances sur les autres secteurs</t>
  </si>
  <si>
    <t>Base monétaire</t>
  </si>
  <si>
    <t>Autres engagements envers les Autres Institutions de Dépôts</t>
  </si>
  <si>
    <t>C/ Taux d'intérêt (Quotidien)</t>
  </si>
  <si>
    <t> Principaux taux du marché monétaire</t>
  </si>
  <si>
    <t> Taux d'intérêt des titres de l'Etat</t>
  </si>
  <si>
    <t>D/ Indices boursiers (Quotidien)</t>
  </si>
  <si>
    <t>BVC</t>
  </si>
  <si>
    <t> Indices boursiers</t>
  </si>
  <si>
    <t>SECTEUR EXTERIEUR</t>
  </si>
  <si>
    <t>A-Balance des paiements **</t>
  </si>
  <si>
    <t>Office des Changes</t>
  </si>
  <si>
    <t>B-Réserves internationales et
   Liquidités en devises étrangères</t>
  </si>
  <si>
    <t>I- Réserves internationales</t>
  </si>
  <si>
    <t>Or monétaire</t>
  </si>
  <si>
    <t>Avoirs en DTS</t>
  </si>
  <si>
    <t>Avoirs en devises</t>
  </si>
  <si>
    <t>Position de réserve au FMI</t>
  </si>
  <si>
    <t>Total</t>
  </si>
  <si>
    <t> II-Tableau sur les réserves</t>
  </si>
  <si>
    <t>C-Commerce extérieur</t>
  </si>
  <si>
    <t>D- Position extérieure globale</t>
  </si>
  <si>
    <t xml:space="preserve">Investissements directs </t>
  </si>
  <si>
    <t>E-Taux de change (quotidien)</t>
  </si>
  <si>
    <t>POSITION DE LA DETTE EXTERIEURE BRUTE</t>
  </si>
  <si>
    <t>I - Administration</t>
  </si>
  <si>
    <t>  MDH</t>
  </si>
  <si>
    <t>II - Autorités Monétaires</t>
  </si>
  <si>
    <t>a) Court terme</t>
  </si>
  <si>
    <t> Instruments du marché monétaire</t>
  </si>
  <si>
    <t> Emprunts</t>
  </si>
  <si>
    <t> Monnaie fiduciaire et dépôts</t>
  </si>
  <si>
    <t> Autres engagements (dettes)</t>
  </si>
  <si>
    <t>b) Long terme</t>
  </si>
  <si>
    <t> Obligations et titres</t>
  </si>
  <si>
    <t>III - Secteur bancaire</t>
  </si>
  <si>
    <t xml:space="preserve">IV - Autres Secteurs : </t>
  </si>
  <si>
    <t xml:space="preserve">A- dette des établissements publics et dette garantie par l'Etat </t>
  </si>
  <si>
    <t>B- dette du secteur privé non garantie par l'Etat</t>
  </si>
  <si>
    <t>V - Investissements Directs</t>
  </si>
  <si>
    <t>POPULATION</t>
  </si>
  <si>
    <t> Population</t>
  </si>
  <si>
    <t>  en milliers</t>
  </si>
  <si>
    <t>*  pour les statistiques des finances publiques, la période précédente se refére à la même période de l'année précédente</t>
  </si>
  <si>
    <t>** Les variations des soldes sont exprimées en millions de Dirhams (MDH)</t>
  </si>
  <si>
    <t>Source : BANK  AL-MAGHRIB</t>
  </si>
  <si>
    <t>  T4-2024</t>
  </si>
  <si>
    <t>Dernière mise à jour faite le 30 avril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</si>
</sst>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\ _F_-;\-* #,##0\ _F_-;_-* &quot;-&quot;\ _F_-;_-@_-"/>
    <numFmt numFmtId="165" formatCode="#,##0.0"/>
    <numFmt numFmtId="166" formatCode="[$-40C]mmm\-yy;@"/>
    <numFmt numFmtId="167" formatCode="_-* #,##0.00\ _€_-;\-* #,##0.00\ _€_-;_-* &quot;-&quot;??\ _€_-;_-@_-"/>
    <numFmt numFmtId="168" formatCode="_-* #,##0\ _€_-;\-* #,##0\ _€_-;_-* &quot;-&quot;??\ _€_-;_-@_-"/>
    <numFmt numFmtId="169" formatCode="_-* #,##0.0\ _€_-;\-* #,##0.0\ _€_-;_-* &quot;-&quot;??\ _€_-;_-@_-"/>
    <numFmt numFmtId="170" formatCode="0.0"/>
    <numFmt numFmtId="171" formatCode="_-* #,##0\ _F_-;\-* #,##0\ _F_-;_-* &quot;-&quot;??\ _F_-;_-@_-"/>
  </numFmts>
  <fonts count="25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b/>
      <u/>
      <sz val="12"/>
      <color indexed="16"/>
      <name val="Garamond"/>
      <family val="1"/>
    </font>
    <font>
      <sz val="10"/>
      <name val="Garamond"/>
      <family val="1"/>
    </font>
    <font>
      <u/>
      <sz val="10"/>
      <color indexed="12"/>
      <name val="Arial"/>
      <family val="2"/>
    </font>
    <font>
      <u/>
      <sz val="10"/>
      <color indexed="12"/>
      <name val="Garamond"/>
      <family val="1"/>
    </font>
    <font>
      <i/>
      <sz val="10"/>
      <name val="Garamond"/>
      <family val="1"/>
    </font>
    <font>
      <u/>
      <sz val="12"/>
      <color indexed="12"/>
      <name val="Garamond"/>
      <family val="1"/>
    </font>
    <font>
      <b/>
      <sz val="10"/>
      <name val="Garamond"/>
      <family val="1"/>
    </font>
    <font>
      <i/>
      <u/>
      <sz val="10"/>
      <color indexed="12"/>
      <name val="Garamond"/>
      <family val="1"/>
    </font>
    <font>
      <b/>
      <i/>
      <sz val="10"/>
      <name val="Garamond"/>
      <family val="1"/>
    </font>
    <font>
      <i/>
      <sz val="12"/>
      <name val="Garamond"/>
      <family val="1"/>
    </font>
    <font>
      <b/>
      <sz val="8"/>
      <name val="Garamond"/>
      <family val="1"/>
    </font>
    <font>
      <sz val="10"/>
      <name val="Arial"/>
      <family val="2"/>
    </font>
    <font>
      <sz val="10"/>
      <color theme="1"/>
      <name val="Arial"/>
      <family val="2"/>
    </font>
    <font>
      <sz val="8"/>
      <name val="Garamond"/>
      <family val="1"/>
    </font>
    <font>
      <b/>
      <u/>
      <sz val="10"/>
      <name val="Garamond"/>
      <family val="1"/>
    </font>
    <font>
      <i/>
      <sz val="10"/>
      <color indexed="10"/>
      <name val="Garamond"/>
      <family val="1"/>
    </font>
    <font>
      <b/>
      <i/>
      <sz val="10"/>
      <color indexed="10"/>
      <name val="Garamond"/>
      <family val="1"/>
    </font>
    <font>
      <b/>
      <i/>
      <sz val="12"/>
      <color indexed="8"/>
      <name val="Garamond"/>
      <family val="1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7" fillId="0" borderId="0"/>
    <xf numFmtId="0" fontId="8" fillId="0" borderId="0" applyNumberFormat="0" applyFill="0" applyBorder="0" applyAlignment="0" applyProtection="0">
      <alignment vertical="top"/>
      <protection locked="0"/>
    </xf>
    <xf numFmtId="167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0" borderId="0"/>
    <xf numFmtId="0" fontId="1" fillId="0" borderId="0"/>
  </cellStyleXfs>
  <cellXfs count="87">
    <xf numFmtId="0" fontId="0" fillId="0" borderId="0" xfId="0"/>
    <xf numFmtId="0" fontId="9" fillId="0" borderId="0" xfId="2" applyFont="1" applyBorder="1" applyAlignment="1" applyProtection="1">
      <alignment horizontal="center" wrapText="1"/>
    </xf>
    <xf numFmtId="0" fontId="8" fillId="0" borderId="0" xfId="2" applyBorder="1" applyAlignment="1" applyProtection="1">
      <alignment horizontal="center" wrapText="1"/>
    </xf>
    <xf numFmtId="0" fontId="11" fillId="2" borderId="0" xfId="2" applyFont="1" applyFill="1" applyBorder="1" applyAlignment="1" applyProtection="1">
      <alignment horizontal="center"/>
    </xf>
    <xf numFmtId="0" fontId="13" fillId="4" borderId="1" xfId="2" applyFont="1" applyFill="1" applyBorder="1" applyAlignment="1" applyProtection="1">
      <alignment horizontal="center" wrapText="1"/>
    </xf>
    <xf numFmtId="168" fontId="18" fillId="0" borderId="2" xfId="3" applyNumberFormat="1" applyFont="1" applyBorder="1" applyAlignment="1">
      <alignment horizontal="right" vertical="center"/>
    </xf>
    <xf numFmtId="0" fontId="9" fillId="4" borderId="1" xfId="2" applyFont="1" applyFill="1" applyBorder="1" applyAlignment="1" applyProtection="1">
      <alignment vertical="center" wrapText="1"/>
    </xf>
    <xf numFmtId="0" fontId="4" fillId="0" borderId="0" xfId="5" applyFont="1"/>
    <xf numFmtId="0" fontId="7" fillId="2" borderId="0" xfId="5" applyFont="1" applyFill="1"/>
    <xf numFmtId="0" fontId="7" fillId="0" borderId="0" xfId="5" applyFont="1"/>
    <xf numFmtId="0" fontId="6" fillId="0" borderId="0" xfId="5" applyFont="1" applyAlignment="1">
      <alignment vertical="center"/>
    </xf>
    <xf numFmtId="0" fontId="4" fillId="2" borderId="0" xfId="5" applyFont="1" applyFill="1"/>
    <xf numFmtId="0" fontId="10" fillId="2" borderId="0" xfId="5" applyFont="1" applyFill="1"/>
    <xf numFmtId="14" fontId="4" fillId="0" borderId="0" xfId="5" applyNumberFormat="1" applyFont="1"/>
    <xf numFmtId="0" fontId="7" fillId="3" borderId="1" xfId="5" applyFont="1" applyFill="1" applyBorder="1" applyAlignment="1">
      <alignment wrapText="1"/>
    </xf>
    <xf numFmtId="0" fontId="7" fillId="3" borderId="1" xfId="5" applyFont="1" applyFill="1" applyBorder="1" applyAlignment="1">
      <alignment horizontal="center" wrapText="1"/>
    </xf>
    <xf numFmtId="0" fontId="10" fillId="3" borderId="1" xfId="5" applyFont="1" applyFill="1" applyBorder="1" applyAlignment="1">
      <alignment horizontal="center" wrapText="1"/>
    </xf>
    <xf numFmtId="0" fontId="12" fillId="4" borderId="1" xfId="5" applyFont="1" applyFill="1" applyBorder="1" applyAlignment="1">
      <alignment wrapText="1"/>
    </xf>
    <xf numFmtId="0" fontId="7" fillId="4" borderId="1" xfId="5" applyFont="1" applyFill="1" applyBorder="1" applyAlignment="1">
      <alignment wrapText="1"/>
    </xf>
    <xf numFmtId="164" fontId="7" fillId="4" borderId="1" xfId="5" applyNumberFormat="1" applyFont="1" applyFill="1" applyBorder="1" applyAlignment="1">
      <alignment horizontal="right" wrapText="1"/>
    </xf>
    <xf numFmtId="0" fontId="7" fillId="4" borderId="1" xfId="5" applyFont="1" applyFill="1" applyBorder="1" applyAlignment="1">
      <alignment horizontal="right" wrapText="1"/>
    </xf>
    <xf numFmtId="0" fontId="12" fillId="4" borderId="1" xfId="5" applyFont="1" applyFill="1" applyBorder="1" applyAlignment="1">
      <alignment horizontal="center" wrapText="1"/>
    </xf>
    <xf numFmtId="0" fontId="14" fillId="4" borderId="1" xfId="5" applyFont="1" applyFill="1" applyBorder="1" applyAlignment="1">
      <alignment wrapText="1"/>
    </xf>
    <xf numFmtId="0" fontId="7" fillId="4" borderId="1" xfId="5" applyFont="1" applyFill="1" applyBorder="1" applyAlignment="1">
      <alignment horizontal="center" wrapText="1"/>
    </xf>
    <xf numFmtId="0" fontId="10" fillId="4" borderId="1" xfId="5" applyFont="1" applyFill="1" applyBorder="1" applyAlignment="1">
      <alignment wrapText="1"/>
    </xf>
    <xf numFmtId="3" fontId="7" fillId="4" borderId="1" xfId="5" applyNumberFormat="1" applyFont="1" applyFill="1" applyBorder="1" applyAlignment="1">
      <alignment horizontal="right" wrapText="1"/>
    </xf>
    <xf numFmtId="165" fontId="7" fillId="4" borderId="1" xfId="5" applyNumberFormat="1" applyFont="1" applyFill="1" applyBorder="1" applyAlignment="1">
      <alignment wrapText="1"/>
    </xf>
    <xf numFmtId="3" fontId="4" fillId="0" borderId="0" xfId="5" applyNumberFormat="1" applyFont="1"/>
    <xf numFmtId="166" fontId="7" fillId="4" borderId="1" xfId="5" applyNumberFormat="1" applyFont="1" applyFill="1" applyBorder="1" applyAlignment="1">
      <alignment horizontal="center" vertical="center" wrapText="1"/>
    </xf>
    <xf numFmtId="3" fontId="4" fillId="4" borderId="1" xfId="5" applyNumberFormat="1" applyFont="1" applyFill="1" applyBorder="1" applyAlignment="1">
      <alignment vertical="center"/>
    </xf>
    <xf numFmtId="165" fontId="4" fillId="4" borderId="1" xfId="5" applyNumberFormat="1" applyFont="1" applyFill="1" applyBorder="1" applyAlignment="1">
      <alignment vertical="center"/>
    </xf>
    <xf numFmtId="49" fontId="12" fillId="4" borderId="1" xfId="5" applyNumberFormat="1" applyFont="1" applyFill="1" applyBorder="1" applyAlignment="1">
      <alignment wrapText="1"/>
    </xf>
    <xf numFmtId="49" fontId="7" fillId="4" borderId="1" xfId="5" applyNumberFormat="1" applyFont="1" applyFill="1" applyBorder="1" applyAlignment="1">
      <alignment wrapText="1"/>
    </xf>
    <xf numFmtId="0" fontId="15" fillId="0" borderId="0" xfId="5" applyFont="1"/>
    <xf numFmtId="0" fontId="7" fillId="4" borderId="1" xfId="5" applyFont="1" applyFill="1" applyBorder="1"/>
    <xf numFmtId="3" fontId="15" fillId="0" borderId="0" xfId="5" applyNumberFormat="1" applyFont="1"/>
    <xf numFmtId="0" fontId="10" fillId="4" borderId="1" xfId="5" applyFont="1" applyFill="1" applyBorder="1" applyAlignment="1">
      <alignment horizontal="left" indent="5"/>
    </xf>
    <xf numFmtId="0" fontId="16" fillId="4" borderId="1" xfId="5" applyFont="1" applyFill="1" applyBorder="1"/>
    <xf numFmtId="169" fontId="4" fillId="0" borderId="0" xfId="5" applyNumberFormat="1" applyFont="1"/>
    <xf numFmtId="0" fontId="19" fillId="4" borderId="1" xfId="5" applyFont="1" applyFill="1" applyBorder="1"/>
    <xf numFmtId="0" fontId="13" fillId="4" borderId="1" xfId="5" applyFont="1" applyFill="1" applyBorder="1" applyAlignment="1">
      <alignment horizontal="center" wrapText="1"/>
    </xf>
    <xf numFmtId="170" fontId="7" fillId="4" borderId="1" xfId="5" applyNumberFormat="1" applyFont="1" applyFill="1" applyBorder="1" applyAlignment="1">
      <alignment wrapText="1"/>
    </xf>
    <xf numFmtId="4" fontId="4" fillId="0" borderId="0" xfId="5" applyNumberFormat="1" applyFont="1"/>
    <xf numFmtId="0" fontId="20" fillId="4" borderId="1" xfId="5" applyFont="1" applyFill="1" applyBorder="1"/>
    <xf numFmtId="3" fontId="7" fillId="4" borderId="1" xfId="5" applyNumberFormat="1" applyFont="1" applyFill="1" applyBorder="1" applyAlignment="1">
      <alignment wrapText="1"/>
    </xf>
    <xf numFmtId="2" fontId="7" fillId="4" borderId="1" xfId="5" applyNumberFormat="1" applyFont="1" applyFill="1" applyBorder="1" applyAlignment="1">
      <alignment wrapText="1"/>
    </xf>
    <xf numFmtId="3" fontId="12" fillId="4" borderId="1" xfId="5" applyNumberFormat="1" applyFont="1" applyFill="1" applyBorder="1" applyAlignment="1">
      <alignment horizontal="right" wrapText="1"/>
    </xf>
    <xf numFmtId="3" fontId="3" fillId="4" borderId="1" xfId="5" applyNumberFormat="1" applyFont="1" applyFill="1" applyBorder="1" applyAlignment="1">
      <alignment horizontal="right" wrapText="1"/>
    </xf>
    <xf numFmtId="0" fontId="21" fillId="4" borderId="1" xfId="5" applyFont="1" applyFill="1" applyBorder="1" applyAlignment="1">
      <alignment wrapText="1"/>
    </xf>
    <xf numFmtId="170" fontId="4" fillId="4" borderId="1" xfId="5" applyNumberFormat="1" applyFont="1" applyFill="1" applyBorder="1" applyAlignment="1">
      <alignment wrapText="1"/>
    </xf>
    <xf numFmtId="0" fontId="22" fillId="4" borderId="1" xfId="5" applyFont="1" applyFill="1" applyBorder="1" applyAlignment="1">
      <alignment wrapText="1"/>
    </xf>
    <xf numFmtId="0" fontId="23" fillId="0" borderId="0" xfId="5" applyFont="1"/>
    <xf numFmtId="0" fontId="10" fillId="0" borderId="0" xfId="5" applyFont="1"/>
    <xf numFmtId="0" fontId="4" fillId="2" borderId="0" xfId="5" applyFont="1" applyFill="1" applyAlignment="1">
      <alignment wrapText="1"/>
    </xf>
    <xf numFmtId="0" fontId="4" fillId="0" borderId="0" xfId="5" applyFont="1" applyAlignment="1">
      <alignment horizontal="left"/>
    </xf>
    <xf numFmtId="0" fontId="12" fillId="3" borderId="1" xfId="5" applyFont="1" applyFill="1" applyBorder="1"/>
    <xf numFmtId="0" fontId="7" fillId="4" borderId="1" xfId="5" applyFont="1" applyFill="1" applyBorder="1" applyAlignment="1">
      <alignment wrapText="1"/>
    </xf>
    <xf numFmtId="0" fontId="7" fillId="4" borderId="1" xfId="5" applyFont="1" applyFill="1" applyBorder="1" applyAlignment="1">
      <alignment horizontal="center" wrapText="1"/>
    </xf>
    <xf numFmtId="3" fontId="7" fillId="4" borderId="1" xfId="5" applyNumberFormat="1" applyFont="1" applyFill="1" applyBorder="1" applyAlignment="1">
      <alignment horizontal="right" wrapText="1"/>
    </xf>
    <xf numFmtId="171" fontId="7" fillId="4" borderId="1" xfId="5" applyNumberFormat="1" applyFont="1" applyFill="1" applyBorder="1" applyAlignment="1">
      <alignment horizontal="right" wrapText="1"/>
    </xf>
    <xf numFmtId="170" fontId="7" fillId="4" borderId="1" xfId="5" applyNumberFormat="1" applyFont="1" applyFill="1" applyBorder="1" applyAlignment="1">
      <alignment horizontal="right" wrapText="1"/>
    </xf>
    <xf numFmtId="0" fontId="13" fillId="4" borderId="1" xfId="2" applyFont="1" applyFill="1" applyBorder="1" applyAlignment="1" applyProtection="1">
      <alignment horizontal="center" wrapText="1"/>
    </xf>
    <xf numFmtId="0" fontId="12" fillId="3" borderId="1" xfId="5" applyFont="1" applyFill="1" applyBorder="1" applyAlignment="1">
      <alignment wrapText="1"/>
    </xf>
    <xf numFmtId="0" fontId="12" fillId="4" borderId="1" xfId="5" applyFont="1" applyFill="1" applyBorder="1" applyAlignment="1">
      <alignment wrapText="1"/>
    </xf>
    <xf numFmtId="0" fontId="3" fillId="2" borderId="0" xfId="5" applyFont="1" applyFill="1" applyAlignment="1">
      <alignment horizontal="center" wrapText="1"/>
    </xf>
    <xf numFmtId="0" fontId="5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7" fillId="3" borderId="1" xfId="5" applyFont="1" applyFill="1" applyBorder="1" applyAlignment="1">
      <alignment wrapText="1"/>
    </xf>
    <xf numFmtId="0" fontId="7" fillId="3" borderId="1" xfId="5" applyFont="1" applyFill="1" applyBorder="1" applyAlignment="1">
      <alignment horizontal="center" wrapText="1"/>
    </xf>
    <xf numFmtId="0" fontId="7" fillId="4" borderId="1" xfId="5" applyFont="1" applyFill="1" applyBorder="1" applyAlignment="1">
      <alignment wrapText="1"/>
    </xf>
    <xf numFmtId="0" fontId="7" fillId="4" borderId="1" xfId="5" applyFont="1" applyFill="1" applyBorder="1" applyAlignment="1">
      <alignment horizontal="right" wrapText="1"/>
    </xf>
    <xf numFmtId="0" fontId="7" fillId="4" borderId="1" xfId="5" applyFont="1" applyFill="1" applyBorder="1" applyAlignment="1">
      <alignment horizontal="center" wrapText="1"/>
    </xf>
    <xf numFmtId="165" fontId="7" fillId="4" borderId="1" xfId="5" applyNumberFormat="1" applyFont="1" applyFill="1" applyBorder="1" applyAlignment="1">
      <alignment wrapText="1"/>
    </xf>
    <xf numFmtId="166" fontId="7" fillId="4" borderId="1" xfId="5" applyNumberFormat="1" applyFont="1" applyFill="1" applyBorder="1" applyAlignment="1">
      <alignment horizontal="center" vertical="center" wrapText="1"/>
    </xf>
    <xf numFmtId="3" fontId="4" fillId="4" borderId="1" xfId="5" applyNumberFormat="1" applyFont="1" applyFill="1" applyBorder="1" applyAlignment="1">
      <alignment vertical="center"/>
    </xf>
    <xf numFmtId="165" fontId="4" fillId="4" borderId="1" xfId="5" applyNumberFormat="1" applyFont="1" applyFill="1" applyBorder="1" applyAlignment="1">
      <alignment vertical="center"/>
    </xf>
    <xf numFmtId="0" fontId="7" fillId="4" borderId="1" xfId="5" applyFont="1" applyFill="1" applyBorder="1" applyAlignment="1">
      <alignment horizontal="center" wrapText="1"/>
    </xf>
    <xf numFmtId="166" fontId="7" fillId="4" borderId="1" xfId="5" applyNumberFormat="1" applyFont="1" applyFill="1" applyBorder="1" applyAlignment="1">
      <alignment horizontal="center" vertical="center" wrapText="1"/>
    </xf>
    <xf numFmtId="3" fontId="4" fillId="4" borderId="1" xfId="5" applyNumberFormat="1" applyFont="1" applyFill="1" applyBorder="1" applyAlignment="1">
      <alignment vertical="center"/>
    </xf>
    <xf numFmtId="165" fontId="4" fillId="4" borderId="1" xfId="5" applyNumberFormat="1" applyFont="1" applyFill="1" applyBorder="1" applyAlignment="1">
      <alignment vertical="center"/>
    </xf>
    <xf numFmtId="0" fontId="12" fillId="4" borderId="1" xfId="5" applyFont="1" applyFill="1" applyBorder="1" applyAlignment="1">
      <alignment horizontal="center" wrapText="1"/>
    </xf>
    <xf numFmtId="0" fontId="7" fillId="4" borderId="1" xfId="5" applyFont="1" applyFill="1" applyBorder="1" applyAlignment="1">
      <alignment horizontal="center" wrapText="1"/>
    </xf>
    <xf numFmtId="165" fontId="4" fillId="4" borderId="1" xfId="5" applyNumberFormat="1" applyFont="1" applyFill="1" applyBorder="1" applyAlignment="1">
      <alignment vertical="center"/>
    </xf>
    <xf numFmtId="3" fontId="3" fillId="4" borderId="1" xfId="5" applyNumberFormat="1" applyFont="1" applyFill="1" applyBorder="1" applyAlignment="1">
      <alignment horizontal="right" wrapText="1"/>
    </xf>
    <xf numFmtId="3" fontId="4" fillId="4" borderId="1" xfId="5" applyNumberFormat="1" applyFont="1" applyFill="1" applyBorder="1" applyAlignment="1">
      <alignment horizontal="right" wrapText="1"/>
    </xf>
    <xf numFmtId="165" fontId="3" fillId="4" borderId="1" xfId="5" applyNumberFormat="1" applyFont="1" applyFill="1" applyBorder="1" applyAlignment="1">
      <alignment vertical="center"/>
    </xf>
    <xf numFmtId="170" fontId="4" fillId="4" borderId="1" xfId="5" applyNumberFormat="1" applyFont="1" applyFill="1" applyBorder="1" applyAlignment="1">
      <alignment wrapText="1"/>
    </xf>
  </cellXfs>
  <cellStyles count="7">
    <cellStyle name="Lien hypertexte 2" xfId="2" xr:uid="{31195E9D-64E3-4614-A6A1-1D48B2A522D7}"/>
    <cellStyle name="Milliers 2" xfId="3" xr:uid="{113CB3E2-ABD4-47B4-A2F0-04B3924E313C}"/>
    <cellStyle name="Milliers 3" xfId="4" xr:uid="{7D3C9DB9-8C77-4124-9527-E9A044860259}"/>
    <cellStyle name="Normal" xfId="0" builtinId="0"/>
    <cellStyle name="Normal 12 2" xfId="5" xr:uid="{64767A5C-1D77-4D82-B8B2-866AC315AE56}"/>
    <cellStyle name="Normal 2" xfId="1" xr:uid="{204FF4FA-99AA-45F2-88D0-DB8C0DEC9E0A}"/>
    <cellStyle name="Normal 2 2" xfId="6" xr:uid="{144F58B8-F3FD-441E-BEF0-0371642E7D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.zouarhi\Mes%20documents\2024_Statistiques%20mon&#233;taires\2025\03%202025_SM%20F&#233;vrier%202025\FDS%202-2%2022%20juin%202010-3%20BQP3.xlsx" TargetMode="External"/><Relationship Id="rId1" Type="http://schemas.openxmlformats.org/officeDocument/2006/relationships/externalLinkPath" Target="/s.zouarhi/Mes%20documents/2024_Statistiques%20mon&#233;taires/2025/03%202025_SM%20F&#233;vrier%202025/FDS%202-2%2022%20juin%202010-3%20BQP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.zouarhi\Mes%20documents\2024_Statistiques%20mon&#233;taires\2025\03%202025_SM%20F&#233;vrier%202025\FDS%201SR%20(2).xlsx" TargetMode="External"/><Relationship Id="rId1" Type="http://schemas.openxmlformats.org/officeDocument/2006/relationships/externalLinkPath" Target="/s.zouarhi/Mes%20documents/2024_Statistiques%20mon&#233;taires/2025/03%202025_SM%20F&#233;vrier%202025/FDS%201SR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ds"/>
      <sheetName val="1SR"/>
      <sheetName val="2SR banques"/>
      <sheetName val="1SG"/>
      <sheetName val="2SG banques"/>
      <sheetName val="2SR Bq Participatives"/>
      <sheetName val="2SG Bq Part"/>
      <sheetName val="2SG banques et bq part"/>
      <sheetName val="2SR OPCVM"/>
      <sheetName val="2SG OPCVM "/>
      <sheetName val="2SR AID"/>
      <sheetName val="2SG AID"/>
      <sheetName val="3SG"/>
      <sheetName val="ventilation des dépôts BQ"/>
      <sheetName val="ventilation des dépôts BQ+PAR"/>
      <sheetName val="ventilation des crédits"/>
      <sheetName val="5SR "/>
      <sheetName val="Tableau"/>
    </sheetNames>
    <sheetDataSet>
      <sheetData sheetId="0"/>
      <sheetData sheetId="1"/>
      <sheetData sheetId="2"/>
      <sheetData sheetId="3">
        <row r="60">
          <cell r="AJ60">
            <v>904.9946118700002</v>
          </cell>
        </row>
        <row r="613">
          <cell r="HS613">
            <v>298864.65487191995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t.BAM.NPC"/>
      <sheetName val="FDS"/>
      <sheetName val="Données balance"/>
      <sheetName val="Sit-DF"/>
      <sheetName val="Template diffusion"/>
      <sheetName val="TEMPLATE-I(Série)"/>
      <sheetName val="Template  II et III"/>
      <sheetName val="Template diffusion FMI"/>
      <sheetName val="coffer"/>
      <sheetName val="Prix de marché"/>
      <sheetName val="control flux"/>
      <sheetName val="Hyp prises"/>
      <sheetName val="06R"/>
      <sheetName val="Feuil1 (2)"/>
    </sheetNames>
    <sheetDataSet>
      <sheetData sheetId="0">
        <row r="15">
          <cell r="EJ15">
            <v>140912651487.38</v>
          </cell>
        </row>
        <row r="572">
          <cell r="EJ57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kam.gov.ma/Francais/Menu/Anex.asp" TargetMode="External"/><Relationship Id="rId13" Type="http://schemas.openxmlformats.org/officeDocument/2006/relationships/hyperlink" Target="http://www.oc.gov.ma/" TargetMode="External"/><Relationship Id="rId3" Type="http://schemas.openxmlformats.org/officeDocument/2006/relationships/hyperlink" Target="http://www.finances.gov.ma/Chiffres/chiffres.htm" TargetMode="External"/><Relationship Id="rId7" Type="http://schemas.openxmlformats.org/officeDocument/2006/relationships/hyperlink" Target="http://www.oc.gov.ma/" TargetMode="External"/><Relationship Id="rId12" Type="http://schemas.openxmlformats.org/officeDocument/2006/relationships/hyperlink" Target="http://www.oc.gov.ma/" TargetMode="External"/><Relationship Id="rId2" Type="http://schemas.openxmlformats.org/officeDocument/2006/relationships/hyperlink" Target="http://www.finances.gov.ma/Chiffres/chiffres.htm" TargetMode="External"/><Relationship Id="rId1" Type="http://schemas.openxmlformats.org/officeDocument/2006/relationships/hyperlink" Target="http://www.hcp.ma/" TargetMode="External"/><Relationship Id="rId6" Type="http://schemas.openxmlformats.org/officeDocument/2006/relationships/hyperlink" Target="http://www.oc.gov.ma/" TargetMode="External"/><Relationship Id="rId11" Type="http://schemas.openxmlformats.org/officeDocument/2006/relationships/hyperlink" Target="http://www.finances.gov.ma/Chiffres/chiffres.htm" TargetMode="External"/><Relationship Id="rId5" Type="http://schemas.openxmlformats.org/officeDocument/2006/relationships/hyperlink" Target="http://www.casablanca-bourse.com/" TargetMode="External"/><Relationship Id="rId10" Type="http://schemas.openxmlformats.org/officeDocument/2006/relationships/hyperlink" Target="http://www.statistic-hcp.ma/" TargetMode="External"/><Relationship Id="rId4" Type="http://schemas.openxmlformats.org/officeDocument/2006/relationships/hyperlink" Target="http://www.bkam.gov.ma/Francais/Menu/Anex.asp" TargetMode="External"/><Relationship Id="rId9" Type="http://schemas.openxmlformats.org/officeDocument/2006/relationships/hyperlink" Target="http://www.finances.gov.ma/Chiffres/chiffres.ht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6FF56-929B-4AD1-96CC-A63C703D92D8}">
  <sheetPr>
    <tabColor indexed="12"/>
    <pageSetUpPr fitToPage="1"/>
  </sheetPr>
  <dimension ref="A1:JU97"/>
  <sheetViews>
    <sheetView tabSelected="1" zoomScale="85" zoomScaleNormal="75" workbookViewId="0">
      <selection activeCell="N15" sqref="N15"/>
    </sheetView>
  </sheetViews>
  <sheetFormatPr baseColWidth="10" defaultColWidth="11.42578125" defaultRowHeight="15.75" x14ac:dyDescent="0.25"/>
  <cols>
    <col min="1" max="1" width="46" style="7" customWidth="1"/>
    <col min="2" max="2" width="10.7109375" style="7" customWidth="1"/>
    <col min="3" max="3" width="12" style="7" customWidth="1"/>
    <col min="4" max="6" width="12.28515625" style="7" customWidth="1"/>
    <col min="7" max="7" width="12" style="52" customWidth="1"/>
    <col min="8" max="68" width="11.42578125" style="7"/>
    <col min="69" max="70" width="12.7109375" style="7" bestFit="1" customWidth="1"/>
    <col min="71" max="16384" width="11.42578125" style="7"/>
  </cols>
  <sheetData>
    <row r="1" spans="1:281" x14ac:dyDescent="0.25">
      <c r="A1" s="64"/>
      <c r="B1" s="64"/>
      <c r="C1" s="64"/>
      <c r="D1" s="64"/>
      <c r="E1" s="64"/>
      <c r="F1" s="64"/>
      <c r="G1" s="64"/>
    </row>
    <row r="2" spans="1:281" ht="26.25" x14ac:dyDescent="0.4">
      <c r="A2" s="65" t="s">
        <v>0</v>
      </c>
      <c r="B2" s="65"/>
      <c r="C2" s="65"/>
      <c r="D2" s="66"/>
      <c r="E2" s="65"/>
      <c r="F2" s="65"/>
      <c r="G2" s="65"/>
    </row>
    <row r="3" spans="1:281" s="9" customFormat="1" ht="25.5" x14ac:dyDescent="0.2">
      <c r="A3" s="8"/>
      <c r="B3" s="1" t="s">
        <v>1</v>
      </c>
      <c r="C3" s="1" t="s">
        <v>2</v>
      </c>
      <c r="D3" s="1" t="s">
        <v>3</v>
      </c>
      <c r="E3" s="2" t="s">
        <v>4</v>
      </c>
      <c r="F3" s="2" t="s">
        <v>5</v>
      </c>
      <c r="G3" s="1" t="s">
        <v>6</v>
      </c>
      <c r="H3" s="8"/>
    </row>
    <row r="4" spans="1:281" ht="23.25" customHeight="1" x14ac:dyDescent="0.25">
      <c r="A4" s="10" t="s">
        <v>99</v>
      </c>
      <c r="B4" s="11"/>
      <c r="C4" s="11"/>
      <c r="D4" s="11"/>
      <c r="E4" s="11"/>
      <c r="F4" s="11"/>
      <c r="G4" s="12"/>
    </row>
    <row r="5" spans="1:281" x14ac:dyDescent="0.25">
      <c r="B5" s="11"/>
      <c r="C5" s="11"/>
      <c r="D5" s="3" t="s">
        <v>7</v>
      </c>
      <c r="E5" s="11"/>
      <c r="F5" s="11"/>
      <c r="G5" s="12"/>
      <c r="EK5" s="7" t="s">
        <v>8</v>
      </c>
      <c r="JU5" s="13">
        <v>45714</v>
      </c>
    </row>
    <row r="6" spans="1:281" x14ac:dyDescent="0.25">
      <c r="A6" s="67"/>
      <c r="B6" s="67"/>
      <c r="C6" s="68"/>
      <c r="D6" s="68"/>
      <c r="E6" s="68"/>
      <c r="F6" s="68"/>
      <c r="G6" s="68"/>
    </row>
    <row r="7" spans="1:281" ht="39" x14ac:dyDescent="0.25">
      <c r="A7" s="14" t="s">
        <v>9</v>
      </c>
      <c r="B7" s="15" t="s">
        <v>10</v>
      </c>
      <c r="C7" s="15" t="s">
        <v>11</v>
      </c>
      <c r="D7" s="15" t="s">
        <v>12</v>
      </c>
      <c r="E7" s="15" t="s">
        <v>13</v>
      </c>
      <c r="F7" s="15" t="s">
        <v>14</v>
      </c>
      <c r="G7" s="16" t="s">
        <v>15</v>
      </c>
    </row>
    <row r="8" spans="1:281" x14ac:dyDescent="0.25">
      <c r="A8" s="55" t="s">
        <v>16</v>
      </c>
      <c r="B8" s="55"/>
      <c r="C8" s="55"/>
      <c r="D8" s="55"/>
      <c r="E8" s="55"/>
      <c r="F8" s="55"/>
      <c r="G8" s="55"/>
    </row>
    <row r="9" spans="1:281" ht="39" x14ac:dyDescent="0.25">
      <c r="A9" s="17" t="s">
        <v>17</v>
      </c>
      <c r="B9" s="18" t="s">
        <v>18</v>
      </c>
      <c r="C9" s="18" t="s">
        <v>18</v>
      </c>
      <c r="D9" s="19"/>
      <c r="E9" s="20"/>
      <c r="F9" s="20"/>
      <c r="G9" s="4" t="s">
        <v>19</v>
      </c>
    </row>
    <row r="10" spans="1:281" x14ac:dyDescent="0.25">
      <c r="A10" s="17" t="s">
        <v>20</v>
      </c>
      <c r="B10" s="21" t="s">
        <v>18</v>
      </c>
      <c r="C10" s="21" t="s">
        <v>18</v>
      </c>
      <c r="D10" s="17"/>
      <c r="E10" s="17"/>
      <c r="F10" s="17"/>
      <c r="G10" s="22"/>
    </row>
    <row r="11" spans="1:281" x14ac:dyDescent="0.25">
      <c r="A11" s="17" t="s">
        <v>21</v>
      </c>
      <c r="B11" s="21" t="s">
        <v>18</v>
      </c>
      <c r="C11" s="21" t="s">
        <v>18</v>
      </c>
      <c r="D11" s="17"/>
      <c r="E11" s="17"/>
      <c r="F11" s="17"/>
      <c r="G11" s="22"/>
    </row>
    <row r="12" spans="1:281" x14ac:dyDescent="0.25">
      <c r="A12" s="17" t="s">
        <v>22</v>
      </c>
      <c r="B12" s="23" t="s">
        <v>18</v>
      </c>
      <c r="C12" s="23" t="s">
        <v>18</v>
      </c>
      <c r="D12" s="18"/>
      <c r="E12" s="18"/>
      <c r="F12" s="18"/>
      <c r="G12" s="24" t="s">
        <v>23</v>
      </c>
    </row>
    <row r="13" spans="1:281" x14ac:dyDescent="0.25">
      <c r="A13" s="18"/>
      <c r="B13" s="23"/>
      <c r="C13" s="23"/>
      <c r="D13" s="18"/>
      <c r="E13" s="18"/>
      <c r="F13" s="18"/>
      <c r="G13" s="24"/>
    </row>
    <row r="14" spans="1:281" x14ac:dyDescent="0.25">
      <c r="A14" s="55" t="s">
        <v>24</v>
      </c>
      <c r="B14" s="55"/>
      <c r="C14" s="55"/>
      <c r="D14" s="55"/>
      <c r="E14" s="55"/>
      <c r="F14" s="55"/>
      <c r="G14" s="55"/>
    </row>
    <row r="15" spans="1:281" ht="39" x14ac:dyDescent="0.25">
      <c r="A15" s="17" t="s">
        <v>25</v>
      </c>
      <c r="B15" s="18" t="s">
        <v>18</v>
      </c>
      <c r="C15" s="18" t="s">
        <v>18</v>
      </c>
      <c r="D15" s="20"/>
      <c r="E15" s="20"/>
      <c r="F15" s="20"/>
      <c r="G15" s="4" t="s">
        <v>26</v>
      </c>
    </row>
    <row r="16" spans="1:281" ht="39" x14ac:dyDescent="0.25">
      <c r="A16" s="17" t="s">
        <v>27</v>
      </c>
      <c r="B16" s="18" t="s">
        <v>18</v>
      </c>
      <c r="C16" s="18" t="s">
        <v>18</v>
      </c>
      <c r="D16" s="25"/>
      <c r="E16" s="25"/>
      <c r="F16" s="20"/>
      <c r="G16" s="4" t="s">
        <v>26</v>
      </c>
    </row>
    <row r="17" spans="1:78" x14ac:dyDescent="0.25">
      <c r="A17" s="62" t="s">
        <v>28</v>
      </c>
      <c r="B17" s="55"/>
      <c r="C17" s="55"/>
      <c r="D17" s="55"/>
      <c r="E17" s="55"/>
      <c r="F17" s="55"/>
      <c r="G17" s="55"/>
    </row>
    <row r="18" spans="1:78" ht="26.25" x14ac:dyDescent="0.25">
      <c r="A18" s="17" t="s">
        <v>29</v>
      </c>
      <c r="B18" s="17" t="s">
        <v>18</v>
      </c>
      <c r="C18" s="17" t="s">
        <v>18</v>
      </c>
      <c r="D18" s="17"/>
      <c r="E18" s="17"/>
      <c r="F18" s="26"/>
      <c r="G18" s="4" t="s">
        <v>30</v>
      </c>
      <c r="K18" s="27"/>
      <c r="L18" s="27"/>
    </row>
    <row r="19" spans="1:78" x14ac:dyDescent="0.25">
      <c r="A19" s="17" t="s">
        <v>31</v>
      </c>
      <c r="B19" s="71" t="s">
        <v>32</v>
      </c>
      <c r="C19" s="73">
        <v>45747</v>
      </c>
      <c r="D19" s="74">
        <v>1437303.20272861</v>
      </c>
      <c r="E19" s="74">
        <v>1393676.4226796799</v>
      </c>
      <c r="F19" s="75">
        <v>3.1303378129226678</v>
      </c>
      <c r="G19" s="24" t="s">
        <v>23</v>
      </c>
      <c r="K19" s="27"/>
      <c r="L19" s="27"/>
      <c r="M19" s="27"/>
      <c r="N19" s="27"/>
      <c r="O19" s="27"/>
    </row>
    <row r="20" spans="1:78" x14ac:dyDescent="0.25">
      <c r="A20" s="17" t="s">
        <v>33</v>
      </c>
      <c r="B20" s="71" t="s">
        <v>32</v>
      </c>
      <c r="C20" s="73">
        <v>45747</v>
      </c>
      <c r="D20" s="74">
        <v>1626125.2908716153</v>
      </c>
      <c r="E20" s="74">
        <v>1580985.3332088776</v>
      </c>
      <c r="F20" s="75">
        <v>2.8551787745632273</v>
      </c>
      <c r="G20" s="24" t="s">
        <v>23</v>
      </c>
      <c r="K20" s="27"/>
      <c r="L20" s="27"/>
      <c r="M20" s="27"/>
      <c r="N20" s="27"/>
      <c r="O20" s="27"/>
    </row>
    <row r="21" spans="1:78" x14ac:dyDescent="0.25">
      <c r="A21" s="17" t="s">
        <v>34</v>
      </c>
      <c r="B21" s="71" t="s">
        <v>32</v>
      </c>
      <c r="C21" s="73">
        <v>45747</v>
      </c>
      <c r="D21" s="74">
        <v>1912487.3699576729</v>
      </c>
      <c r="E21" s="74">
        <v>1875556.1553600589</v>
      </c>
      <c r="F21" s="75">
        <v>1.9690807173152525</v>
      </c>
      <c r="G21" s="24" t="s">
        <v>23</v>
      </c>
      <c r="K21" s="27"/>
      <c r="L21" s="27"/>
      <c r="M21" s="27"/>
      <c r="N21" s="27"/>
      <c r="O21" s="27"/>
    </row>
    <row r="22" spans="1:78" x14ac:dyDescent="0.25">
      <c r="A22" s="31" t="s">
        <v>35</v>
      </c>
      <c r="B22" s="71" t="s">
        <v>32</v>
      </c>
      <c r="C22" s="73">
        <v>45747</v>
      </c>
      <c r="D22" s="74">
        <v>406386.86213682708</v>
      </c>
      <c r="E22" s="74">
        <v>402853.75240115996</v>
      </c>
      <c r="F22" s="75">
        <v>0.87702043597917001</v>
      </c>
      <c r="G22" s="24" t="s">
        <v>23</v>
      </c>
      <c r="K22" s="27"/>
      <c r="L22" s="27"/>
      <c r="M22" s="27"/>
      <c r="N22" s="27"/>
      <c r="O22" s="27"/>
    </row>
    <row r="23" spans="1:78" x14ac:dyDescent="0.25">
      <c r="A23" s="32" t="s">
        <v>36</v>
      </c>
      <c r="B23" s="71" t="s">
        <v>32</v>
      </c>
      <c r="C23" s="73">
        <v>45747</v>
      </c>
      <c r="D23" s="74">
        <v>472762.73264107999</v>
      </c>
      <c r="E23" s="74">
        <v>467827.15032349993</v>
      </c>
      <c r="F23" s="75">
        <v>1.0550012572308143</v>
      </c>
      <c r="G23" s="24"/>
      <c r="K23" s="27"/>
      <c r="L23" s="27"/>
      <c r="M23" s="27"/>
      <c r="N23" s="27"/>
      <c r="O23" s="27"/>
    </row>
    <row r="24" spans="1:78" x14ac:dyDescent="0.25">
      <c r="A24" s="32" t="s">
        <v>37</v>
      </c>
      <c r="B24" s="71" t="s">
        <v>32</v>
      </c>
      <c r="C24" s="73">
        <v>45747</v>
      </c>
      <c r="D24" s="74">
        <v>66375.870504252933</v>
      </c>
      <c r="E24" s="74">
        <v>64973.397922339995</v>
      </c>
      <c r="F24" s="75">
        <v>2.1585335333535349</v>
      </c>
      <c r="G24" s="24"/>
      <c r="K24" s="27"/>
      <c r="L24" s="27"/>
      <c r="M24" s="27"/>
      <c r="N24" s="27"/>
      <c r="O24" s="27"/>
    </row>
    <row r="25" spans="1:78" x14ac:dyDescent="0.25">
      <c r="A25" s="31" t="s">
        <v>38</v>
      </c>
      <c r="B25" s="71" t="s">
        <v>32</v>
      </c>
      <c r="C25" s="73">
        <v>45747</v>
      </c>
      <c r="D25" s="74">
        <v>1779776.6773480307</v>
      </c>
      <c r="E25" s="74">
        <v>1752152.2139106118</v>
      </c>
      <c r="F25" s="75">
        <v>1.5766018053742004</v>
      </c>
      <c r="G25" s="24" t="s">
        <v>23</v>
      </c>
      <c r="K25" s="27"/>
      <c r="L25" s="27"/>
      <c r="M25" s="27"/>
      <c r="N25" s="27"/>
      <c r="O25" s="27"/>
    </row>
    <row r="26" spans="1:78" s="33" customFormat="1" x14ac:dyDescent="0.25">
      <c r="A26" s="18" t="s">
        <v>39</v>
      </c>
      <c r="B26" s="71" t="s">
        <v>32</v>
      </c>
      <c r="C26" s="73">
        <v>45747</v>
      </c>
      <c r="D26" s="74">
        <v>354129.72535269574</v>
      </c>
      <c r="E26" s="74">
        <v>351867.06581356109</v>
      </c>
      <c r="F26" s="75">
        <v>0.64304385348004089</v>
      </c>
      <c r="G26" s="24" t="s">
        <v>23</v>
      </c>
      <c r="K26" s="27"/>
      <c r="L26" s="27"/>
      <c r="M26" s="27"/>
      <c r="N26" s="27"/>
      <c r="O26" s="27"/>
    </row>
    <row r="27" spans="1:78" s="33" customFormat="1" x14ac:dyDescent="0.25">
      <c r="A27" s="34" t="s">
        <v>40</v>
      </c>
      <c r="B27" s="71" t="s">
        <v>32</v>
      </c>
      <c r="C27" s="73">
        <v>45747</v>
      </c>
      <c r="D27" s="74">
        <v>1425646.9519953351</v>
      </c>
      <c r="E27" s="74">
        <v>1400285.1480970506</v>
      </c>
      <c r="F27" s="75">
        <v>1.8111885234768366</v>
      </c>
      <c r="G27" s="24" t="s">
        <v>23</v>
      </c>
      <c r="H27" s="35"/>
      <c r="K27" s="27"/>
      <c r="L27" s="27"/>
      <c r="M27" s="27"/>
      <c r="N27" s="27"/>
      <c r="O27" s="27"/>
    </row>
    <row r="28" spans="1:78" x14ac:dyDescent="0.25">
      <c r="A28" s="36" t="s">
        <v>41</v>
      </c>
      <c r="B28" s="71" t="s">
        <v>32</v>
      </c>
      <c r="C28" s="73">
        <v>45747</v>
      </c>
      <c r="D28" s="74">
        <v>25975.526000000002</v>
      </c>
      <c r="E28" s="74">
        <v>26606.43</v>
      </c>
      <c r="F28" s="75">
        <v>-2.3712463490968116</v>
      </c>
      <c r="G28" s="24"/>
      <c r="H28" s="27"/>
      <c r="K28" s="27"/>
      <c r="L28" s="27"/>
      <c r="M28" s="27"/>
      <c r="N28" s="27"/>
      <c r="O28" s="27"/>
    </row>
    <row r="29" spans="1:78" x14ac:dyDescent="0.25">
      <c r="A29" s="36" t="s">
        <v>42</v>
      </c>
      <c r="B29" s="71" t="s">
        <v>32</v>
      </c>
      <c r="C29" s="73">
        <v>45747</v>
      </c>
      <c r="D29" s="74">
        <v>418512.83670097007</v>
      </c>
      <c r="E29" s="74">
        <v>406083.93655915948</v>
      </c>
      <c r="F29" s="75">
        <v>3.0606726892778546</v>
      </c>
      <c r="G29" s="24"/>
      <c r="H29" s="27"/>
      <c r="K29" s="27"/>
      <c r="L29" s="27"/>
      <c r="M29" s="27"/>
      <c r="N29" s="27"/>
      <c r="O29" s="27"/>
    </row>
    <row r="30" spans="1:78" x14ac:dyDescent="0.25">
      <c r="A30" s="36" t="s">
        <v>43</v>
      </c>
      <c r="B30" s="71" t="s">
        <v>32</v>
      </c>
      <c r="C30" s="73">
        <v>45747</v>
      </c>
      <c r="D30" s="74">
        <v>101588.7483217009</v>
      </c>
      <c r="E30" s="74">
        <v>97774.65796439453</v>
      </c>
      <c r="F30" s="75">
        <v>3.9008986957492553</v>
      </c>
      <c r="G30" s="24"/>
      <c r="H30" s="27"/>
      <c r="K30" s="27"/>
      <c r="L30" s="27"/>
      <c r="M30" s="27"/>
      <c r="N30" s="27"/>
      <c r="O30" s="27"/>
    </row>
    <row r="31" spans="1:78" x14ac:dyDescent="0.25">
      <c r="A31" s="36" t="s">
        <v>44</v>
      </c>
      <c r="B31" s="71" t="s">
        <v>32</v>
      </c>
      <c r="C31" s="73">
        <v>45747</v>
      </c>
      <c r="D31" s="74">
        <v>879569.84097266395</v>
      </c>
      <c r="E31" s="74">
        <v>869820.12357349659</v>
      </c>
      <c r="F31" s="75">
        <v>1.120888921161356</v>
      </c>
      <c r="G31" s="24"/>
      <c r="H31" s="27"/>
      <c r="K31" s="27"/>
      <c r="L31" s="27"/>
      <c r="M31" s="27"/>
      <c r="N31" s="27"/>
      <c r="O31" s="27"/>
    </row>
    <row r="32" spans="1:78" x14ac:dyDescent="0.25">
      <c r="A32" s="37" t="s">
        <v>45</v>
      </c>
      <c r="B32" s="71" t="s">
        <v>32</v>
      </c>
      <c r="C32" s="73">
        <v>45747</v>
      </c>
      <c r="D32" s="74">
        <v>307475.21034455829</v>
      </c>
      <c r="E32" s="74">
        <v>314388.18001331744</v>
      </c>
      <c r="F32" s="75">
        <v>-2.198864368395248</v>
      </c>
      <c r="G32" s="24"/>
      <c r="H32" s="27"/>
      <c r="K32" s="27"/>
      <c r="L32" s="27"/>
      <c r="M32" s="27"/>
      <c r="N32" s="27"/>
      <c r="O32" s="27"/>
      <c r="BZ32" s="7">
        <f>BZ33+BZ38</f>
        <v>0</v>
      </c>
    </row>
    <row r="33" spans="1:227" x14ac:dyDescent="0.25">
      <c r="A33" s="37" t="s">
        <v>46</v>
      </c>
      <c r="B33" s="71" t="s">
        <v>32</v>
      </c>
      <c r="C33" s="73">
        <v>45747</v>
      </c>
      <c r="D33" s="74">
        <v>49554.872029192215</v>
      </c>
      <c r="E33" s="74">
        <v>48415.528784995404</v>
      </c>
      <c r="F33" s="75">
        <v>2.3532599411573596</v>
      </c>
      <c r="G33" s="24"/>
      <c r="K33" s="27"/>
      <c r="L33" s="27"/>
      <c r="M33" s="27"/>
      <c r="N33" s="27"/>
      <c r="O33" s="27"/>
    </row>
    <row r="34" spans="1:227" ht="26.25" x14ac:dyDescent="0.25">
      <c r="A34" s="17" t="s">
        <v>47</v>
      </c>
      <c r="B34" s="74"/>
      <c r="C34" s="74"/>
      <c r="D34" s="74"/>
      <c r="E34" s="74"/>
      <c r="F34" s="75"/>
      <c r="G34" s="24" t="s">
        <v>30</v>
      </c>
      <c r="K34" s="27"/>
      <c r="L34" s="27"/>
      <c r="M34" s="27"/>
      <c r="N34" s="27"/>
      <c r="O34" s="27"/>
      <c r="HS34" s="7">
        <f>'[1]1SG'!HS613</f>
        <v>298864.65487191995</v>
      </c>
    </row>
    <row r="35" spans="1:227" ht="16.5" thickBot="1" x14ac:dyDescent="0.3">
      <c r="A35" s="18" t="s">
        <v>48</v>
      </c>
      <c r="B35" s="71" t="s">
        <v>32</v>
      </c>
      <c r="C35" s="73">
        <v>45747</v>
      </c>
      <c r="D35" s="74">
        <v>373653.23764107999</v>
      </c>
      <c r="E35" s="74">
        <v>370692.74132349994</v>
      </c>
      <c r="F35" s="75">
        <v>0.79863886921822669</v>
      </c>
      <c r="G35" s="24"/>
      <c r="K35" s="27"/>
      <c r="L35" s="27"/>
      <c r="M35" s="27"/>
      <c r="N35" s="27"/>
      <c r="O35" s="27"/>
      <c r="BT35" s="5">
        <v>6202.5429999999997</v>
      </c>
      <c r="BU35" s="38"/>
      <c r="BW35" s="38"/>
    </row>
    <row r="36" spans="1:227" ht="16.5" thickBot="1" x14ac:dyDescent="0.3">
      <c r="A36" s="18" t="s">
        <v>49</v>
      </c>
      <c r="B36" s="71" t="s">
        <v>32</v>
      </c>
      <c r="C36" s="73">
        <v>45747</v>
      </c>
      <c r="D36" s="74">
        <v>24570.189023109997</v>
      </c>
      <c r="E36" s="74">
        <v>24730.117649319996</v>
      </c>
      <c r="F36" s="75">
        <v>-0.6466957758868408</v>
      </c>
      <c r="G36" s="24"/>
      <c r="K36" s="27"/>
      <c r="L36" s="27"/>
      <c r="M36" s="27"/>
      <c r="N36" s="27"/>
      <c r="O36" s="27"/>
      <c r="BT36" s="5">
        <v>3170.4780000000001</v>
      </c>
      <c r="BU36" s="38"/>
      <c r="BW36" s="38"/>
    </row>
    <row r="37" spans="1:227" ht="16.5" thickBot="1" x14ac:dyDescent="0.3">
      <c r="A37" s="18" t="s">
        <v>50</v>
      </c>
      <c r="B37" s="71" t="s">
        <v>32</v>
      </c>
      <c r="C37" s="73">
        <v>45747</v>
      </c>
      <c r="D37" s="74">
        <v>148635.68062286999</v>
      </c>
      <c r="E37" s="74">
        <v>147414.27918059999</v>
      </c>
      <c r="F37" s="75">
        <v>0.82855029313249062</v>
      </c>
      <c r="G37" s="24"/>
      <c r="K37" s="27"/>
      <c r="L37" s="27"/>
      <c r="M37" s="27"/>
      <c r="N37" s="27"/>
      <c r="O37" s="27"/>
      <c r="BT37" s="5">
        <v>199.34300000000076</v>
      </c>
      <c r="BU37" s="38"/>
      <c r="BW37" s="38"/>
    </row>
    <row r="38" spans="1:227" x14ac:dyDescent="0.25">
      <c r="A38" s="18" t="s">
        <v>51</v>
      </c>
      <c r="B38" s="71" t="s">
        <v>32</v>
      </c>
      <c r="C38" s="73">
        <v>45747</v>
      </c>
      <c r="D38" s="74">
        <v>-707.3171967699991</v>
      </c>
      <c r="E38" s="74">
        <v>-1569.5267387899994</v>
      </c>
      <c r="F38" s="75">
        <v>-54.934364653430912</v>
      </c>
      <c r="G38" s="24"/>
      <c r="K38" s="27"/>
      <c r="L38" s="27"/>
      <c r="M38" s="27"/>
      <c r="N38" s="27"/>
      <c r="O38" s="27"/>
      <c r="BU38" s="38"/>
      <c r="BW38" s="38"/>
    </row>
    <row r="39" spans="1:227" x14ac:dyDescent="0.25">
      <c r="A39" s="18" t="s">
        <v>52</v>
      </c>
      <c r="B39" s="71" t="s">
        <v>32</v>
      </c>
      <c r="C39" s="73">
        <v>45747</v>
      </c>
      <c r="D39" s="74">
        <v>1194.0345950000001</v>
      </c>
      <c r="E39" s="74">
        <v>1172.0403406200003</v>
      </c>
      <c r="F39" s="75">
        <v>1.8765782727550917</v>
      </c>
      <c r="G39" s="24"/>
      <c r="K39" s="27"/>
      <c r="L39" s="27"/>
      <c r="M39" s="27"/>
      <c r="N39" s="27"/>
      <c r="O39" s="27"/>
      <c r="BW39" s="38"/>
    </row>
    <row r="40" spans="1:227" ht="16.5" thickBot="1" x14ac:dyDescent="0.3">
      <c r="A40" s="18" t="s">
        <v>53</v>
      </c>
      <c r="B40" s="71" t="s">
        <v>32</v>
      </c>
      <c r="C40" s="73">
        <v>45747</v>
      </c>
      <c r="D40" s="74">
        <v>479323.07900532003</v>
      </c>
      <c r="E40" s="74">
        <v>465426.79512765998</v>
      </c>
      <c r="F40" s="75">
        <v>2.9857077467678961</v>
      </c>
      <c r="G40" s="24"/>
      <c r="K40" s="27"/>
      <c r="L40" s="27"/>
      <c r="M40" s="27"/>
      <c r="N40" s="27"/>
      <c r="O40" s="27"/>
      <c r="BT40" s="5">
        <v>10840.46</v>
      </c>
      <c r="BW40" s="38"/>
    </row>
    <row r="41" spans="1:227" ht="26.25" x14ac:dyDescent="0.25">
      <c r="A41" s="18" t="s">
        <v>54</v>
      </c>
      <c r="B41" s="71" t="s">
        <v>32</v>
      </c>
      <c r="C41" s="73">
        <v>45747</v>
      </c>
      <c r="D41" s="74">
        <v>9.3699999999999999E-3</v>
      </c>
      <c r="E41" s="74">
        <v>9.3699999999999999E-3</v>
      </c>
      <c r="F41" s="75">
        <v>0</v>
      </c>
      <c r="G41" s="24"/>
      <c r="K41" s="27"/>
      <c r="L41" s="27"/>
      <c r="M41" s="27"/>
      <c r="N41" s="27"/>
      <c r="O41" s="27"/>
    </row>
    <row r="42" spans="1:227" x14ac:dyDescent="0.25">
      <c r="A42" s="39" t="s">
        <v>45</v>
      </c>
      <c r="B42" s="71" t="s">
        <v>32</v>
      </c>
      <c r="C42" s="73">
        <v>45747</v>
      </c>
      <c r="D42" s="74">
        <v>18975.003407960041</v>
      </c>
      <c r="E42" s="74">
        <v>27331.203577790006</v>
      </c>
      <c r="F42" s="75">
        <v>-30.573846285424523</v>
      </c>
      <c r="G42" s="40"/>
      <c r="K42" s="27"/>
      <c r="L42" s="27"/>
      <c r="M42" s="27"/>
      <c r="N42" s="27"/>
      <c r="O42" s="27"/>
    </row>
    <row r="43" spans="1:227" x14ac:dyDescent="0.25">
      <c r="A43" s="39" t="s">
        <v>46</v>
      </c>
      <c r="B43" s="71" t="s">
        <v>32</v>
      </c>
      <c r="C43" s="73">
        <v>45747</v>
      </c>
      <c r="D43" s="74">
        <v>-92.645144209998676</v>
      </c>
      <c r="E43" s="74">
        <v>221.40838116000086</v>
      </c>
      <c r="F43" s="75">
        <v>-141.84355791981</v>
      </c>
      <c r="G43" s="40"/>
      <c r="K43" s="27"/>
      <c r="L43" s="27"/>
      <c r="M43" s="27"/>
      <c r="N43" s="27"/>
      <c r="O43" s="27"/>
    </row>
    <row r="44" spans="1:227" ht="26.25" x14ac:dyDescent="0.25">
      <c r="A44" s="17" t="s">
        <v>55</v>
      </c>
      <c r="B44" s="71"/>
      <c r="C44" s="69"/>
      <c r="D44" s="74"/>
      <c r="E44" s="69"/>
      <c r="F44" s="72"/>
      <c r="G44" s="4" t="s">
        <v>30</v>
      </c>
      <c r="K44" s="27"/>
      <c r="L44" s="27"/>
      <c r="M44" s="27"/>
      <c r="N44" s="27"/>
      <c r="O44" s="27"/>
    </row>
    <row r="45" spans="1:227" x14ac:dyDescent="0.25">
      <c r="A45" s="18" t="s">
        <v>56</v>
      </c>
      <c r="B45" s="71"/>
      <c r="C45" s="69"/>
      <c r="D45" s="74"/>
      <c r="E45" s="70"/>
      <c r="F45" s="72"/>
      <c r="G45" s="4"/>
      <c r="K45" s="27"/>
      <c r="L45" s="27"/>
      <c r="M45" s="27"/>
      <c r="N45" s="27"/>
      <c r="O45" s="27"/>
    </row>
    <row r="46" spans="1:227" x14ac:dyDescent="0.25">
      <c r="A46" s="18" t="s">
        <v>57</v>
      </c>
      <c r="B46" s="71"/>
      <c r="C46" s="69"/>
      <c r="D46" s="74"/>
      <c r="E46" s="70"/>
      <c r="F46" s="72"/>
      <c r="G46" s="4"/>
      <c r="K46" s="27"/>
      <c r="L46" s="27"/>
      <c r="M46" s="27"/>
      <c r="N46" s="27"/>
      <c r="O46" s="27"/>
    </row>
    <row r="47" spans="1:227" x14ac:dyDescent="0.25">
      <c r="A47" s="17" t="s">
        <v>58</v>
      </c>
      <c r="B47" s="71"/>
      <c r="C47" s="69"/>
      <c r="D47" s="74"/>
      <c r="E47" s="70"/>
      <c r="F47" s="72"/>
      <c r="G47" s="4" t="s">
        <v>59</v>
      </c>
      <c r="K47" s="27"/>
      <c r="L47" s="27"/>
      <c r="M47" s="27"/>
      <c r="N47" s="27"/>
      <c r="O47" s="27"/>
    </row>
    <row r="48" spans="1:227" x14ac:dyDescent="0.25">
      <c r="A48" s="18" t="s">
        <v>60</v>
      </c>
      <c r="B48" s="71"/>
      <c r="C48" s="69"/>
      <c r="D48" s="74"/>
      <c r="E48" s="70"/>
      <c r="F48" s="72"/>
      <c r="G48" s="4"/>
      <c r="K48" s="27"/>
      <c r="L48" s="27"/>
      <c r="M48" s="27"/>
      <c r="N48" s="27"/>
      <c r="O48" s="27"/>
    </row>
    <row r="49" spans="1:87" x14ac:dyDescent="0.25">
      <c r="A49" s="55" t="s">
        <v>61</v>
      </c>
      <c r="B49" s="55"/>
      <c r="C49" s="55"/>
      <c r="D49" s="55"/>
      <c r="E49" s="55"/>
      <c r="F49" s="55"/>
      <c r="G49" s="55"/>
      <c r="K49" s="27"/>
      <c r="L49" s="27"/>
      <c r="M49" s="27"/>
      <c r="N49" s="27"/>
      <c r="O49" s="27"/>
    </row>
    <row r="50" spans="1:87" ht="26.25" x14ac:dyDescent="0.25">
      <c r="A50" s="17" t="s">
        <v>62</v>
      </c>
      <c r="B50" s="18" t="s">
        <v>18</v>
      </c>
      <c r="C50" s="18" t="s">
        <v>18</v>
      </c>
      <c r="D50" s="20"/>
      <c r="E50" s="20"/>
      <c r="F50" s="20"/>
      <c r="G50" s="4" t="s">
        <v>63</v>
      </c>
      <c r="K50" s="27"/>
      <c r="L50" s="27"/>
      <c r="M50" s="27"/>
      <c r="N50" s="27"/>
      <c r="O50" s="27"/>
    </row>
    <row r="51" spans="1:87" ht="26.25" x14ac:dyDescent="0.25">
      <c r="A51" s="17" t="s">
        <v>64</v>
      </c>
      <c r="B51" s="18" t="s">
        <v>18</v>
      </c>
      <c r="C51" s="18" t="s">
        <v>18</v>
      </c>
      <c r="D51" s="20"/>
      <c r="E51" s="20"/>
      <c r="F51" s="20"/>
      <c r="G51" s="24"/>
      <c r="K51" s="27"/>
      <c r="L51" s="27"/>
      <c r="M51" s="27"/>
      <c r="N51" s="27"/>
      <c r="O51" s="27"/>
    </row>
    <row r="52" spans="1:87" ht="26.25" x14ac:dyDescent="0.25">
      <c r="A52" s="17" t="s">
        <v>65</v>
      </c>
      <c r="B52" s="23"/>
      <c r="C52" s="18"/>
      <c r="D52" s="20"/>
      <c r="E52" s="20"/>
      <c r="F52" s="41"/>
      <c r="G52" s="4" t="s">
        <v>30</v>
      </c>
      <c r="K52" s="27"/>
      <c r="L52" s="27"/>
      <c r="M52" s="27"/>
      <c r="N52" s="27"/>
      <c r="O52" s="27"/>
    </row>
    <row r="53" spans="1:87" x14ac:dyDescent="0.25">
      <c r="A53" s="18" t="s">
        <v>66</v>
      </c>
      <c r="B53" s="76" t="s">
        <v>32</v>
      </c>
      <c r="C53" s="77">
        <v>45744</v>
      </c>
      <c r="D53" s="78">
        <v>21131.876686799998</v>
      </c>
      <c r="E53" s="78">
        <v>20195.447292569999</v>
      </c>
      <c r="F53" s="79">
        <v>4.6368341372390098</v>
      </c>
      <c r="G53" s="24" t="s">
        <v>23</v>
      </c>
      <c r="K53" s="27"/>
      <c r="L53" s="27"/>
      <c r="M53" s="27"/>
      <c r="N53" s="27"/>
      <c r="O53" s="27"/>
    </row>
    <row r="54" spans="1:87" x14ac:dyDescent="0.25">
      <c r="A54" s="18" t="s">
        <v>67</v>
      </c>
      <c r="B54" s="76" t="s">
        <v>32</v>
      </c>
      <c r="C54" s="77">
        <v>45744</v>
      </c>
      <c r="D54" s="78">
        <v>23037.061372970002</v>
      </c>
      <c r="E54" s="78">
        <v>18541.03517684</v>
      </c>
      <c r="F54" s="79">
        <v>24.249057041572762</v>
      </c>
      <c r="G54" s="24" t="s">
        <v>23</v>
      </c>
      <c r="K54" s="27"/>
      <c r="L54" s="27"/>
      <c r="M54" s="27"/>
      <c r="N54" s="27"/>
      <c r="O54" s="27"/>
    </row>
    <row r="55" spans="1:87" x14ac:dyDescent="0.25">
      <c r="A55" s="18" t="s">
        <v>68</v>
      </c>
      <c r="B55" s="76" t="s">
        <v>32</v>
      </c>
      <c r="C55" s="77">
        <v>45744</v>
      </c>
      <c r="D55" s="78">
        <v>324841.85364191001</v>
      </c>
      <c r="E55" s="78">
        <v>327227.15845906991</v>
      </c>
      <c r="F55" s="79">
        <v>-0.72894463540019716</v>
      </c>
      <c r="G55" s="24" t="s">
        <v>23</v>
      </c>
      <c r="K55" s="27"/>
      <c r="L55" s="27"/>
      <c r="M55" s="27"/>
      <c r="N55" s="27"/>
      <c r="O55" s="27"/>
    </row>
    <row r="56" spans="1:87" x14ac:dyDescent="0.25">
      <c r="A56" s="18" t="s">
        <v>69</v>
      </c>
      <c r="B56" s="76" t="s">
        <v>32</v>
      </c>
      <c r="C56" s="77">
        <v>45744</v>
      </c>
      <c r="D56" s="78">
        <v>1926.5155347199998</v>
      </c>
      <c r="E56" s="78">
        <v>1957.4990654000001</v>
      </c>
      <c r="F56" s="79">
        <v>-1.5828120292700643</v>
      </c>
      <c r="G56" s="24" t="s">
        <v>23</v>
      </c>
      <c r="K56" s="27"/>
      <c r="L56" s="27"/>
      <c r="M56" s="27"/>
      <c r="N56" s="27"/>
      <c r="O56" s="27"/>
    </row>
    <row r="57" spans="1:87" x14ac:dyDescent="0.25">
      <c r="A57" s="18" t="s">
        <v>70</v>
      </c>
      <c r="B57" s="76" t="s">
        <v>32</v>
      </c>
      <c r="C57" s="77">
        <v>45744</v>
      </c>
      <c r="D57" s="78">
        <v>370937.30723639997</v>
      </c>
      <c r="E57" s="78">
        <v>367921.13999387989</v>
      </c>
      <c r="F57" s="79">
        <v>0.81978633860784189</v>
      </c>
      <c r="G57" s="24" t="s">
        <v>23</v>
      </c>
      <c r="L57" s="27"/>
      <c r="M57" s="27"/>
      <c r="N57" s="27"/>
      <c r="O57" s="27"/>
    </row>
    <row r="58" spans="1:87" ht="26.25" x14ac:dyDescent="0.25">
      <c r="A58" s="6" t="s">
        <v>71</v>
      </c>
      <c r="B58" s="23"/>
      <c r="C58" s="28"/>
      <c r="D58" s="29"/>
      <c r="E58" s="29"/>
      <c r="F58" s="30"/>
      <c r="G58" s="24" t="s">
        <v>30</v>
      </c>
      <c r="M58" s="27"/>
      <c r="N58" s="27"/>
      <c r="O58" s="27"/>
      <c r="CI58" s="42">
        <f>+CI54-('[2]Sit.BAM.NPC'!EJ15-'[2]Sit.BAM.NPC'!EJ572)/1000000</f>
        <v>-140912.65148738</v>
      </c>
    </row>
    <row r="59" spans="1:87" ht="26.25" x14ac:dyDescent="0.25">
      <c r="A59" s="17" t="s">
        <v>72</v>
      </c>
      <c r="B59" s="18" t="s">
        <v>18</v>
      </c>
      <c r="C59" s="18" t="s">
        <v>18</v>
      </c>
      <c r="D59" s="20"/>
      <c r="E59" s="20"/>
      <c r="F59" s="20"/>
      <c r="G59" s="4" t="s">
        <v>63</v>
      </c>
      <c r="M59" s="27"/>
      <c r="N59" s="27"/>
      <c r="O59" s="27"/>
    </row>
    <row r="60" spans="1:87" ht="15.75" customHeight="1" x14ac:dyDescent="0.25">
      <c r="A60" s="63" t="s">
        <v>73</v>
      </c>
      <c r="B60" s="57" t="s">
        <v>18</v>
      </c>
      <c r="C60" s="56" t="s">
        <v>18</v>
      </c>
      <c r="D60" s="56"/>
      <c r="E60" s="56"/>
      <c r="F60" s="56"/>
      <c r="G60" s="61" t="s">
        <v>63</v>
      </c>
      <c r="M60" s="27"/>
      <c r="N60" s="27"/>
      <c r="O60" s="27"/>
    </row>
    <row r="61" spans="1:87" x14ac:dyDescent="0.25">
      <c r="A61" s="63"/>
      <c r="B61" s="57"/>
      <c r="C61" s="56"/>
      <c r="D61" s="56"/>
      <c r="E61" s="56"/>
      <c r="F61" s="56"/>
      <c r="G61" s="61"/>
      <c r="M61" s="27"/>
      <c r="N61" s="27"/>
      <c r="O61" s="27"/>
    </row>
    <row r="62" spans="1:87" x14ac:dyDescent="0.25">
      <c r="A62" s="43" t="s">
        <v>74</v>
      </c>
      <c r="B62" s="23"/>
      <c r="C62" s="23"/>
      <c r="D62" s="44"/>
      <c r="E62" s="44"/>
      <c r="F62" s="45"/>
      <c r="G62" s="24"/>
      <c r="M62" s="27"/>
      <c r="N62" s="27"/>
      <c r="O62" s="27"/>
    </row>
    <row r="63" spans="1:87" ht="26.25" x14ac:dyDescent="0.25">
      <c r="A63" s="17" t="s">
        <v>75</v>
      </c>
      <c r="B63" s="18" t="s">
        <v>18</v>
      </c>
      <c r="C63" s="18" t="s">
        <v>18</v>
      </c>
      <c r="D63" s="20"/>
      <c r="E63" s="20"/>
      <c r="F63" s="20"/>
      <c r="G63" s="4" t="s">
        <v>30</v>
      </c>
      <c r="M63" s="27"/>
      <c r="N63" s="27"/>
      <c r="O63" s="27"/>
    </row>
    <row r="64" spans="1:87" x14ac:dyDescent="0.25">
      <c r="A64" s="55" t="s">
        <v>76</v>
      </c>
      <c r="B64" s="55"/>
      <c r="C64" s="55"/>
      <c r="D64" s="55"/>
      <c r="E64" s="55"/>
      <c r="F64" s="55"/>
      <c r="G64" s="55"/>
      <c r="M64" s="27"/>
      <c r="N64" s="27"/>
      <c r="O64" s="27"/>
    </row>
    <row r="65" spans="1:15" ht="39" x14ac:dyDescent="0.25">
      <c r="A65" s="17" t="s">
        <v>77</v>
      </c>
      <c r="B65" s="21" t="s">
        <v>78</v>
      </c>
      <c r="C65" s="21"/>
      <c r="D65" s="46"/>
      <c r="E65" s="46"/>
      <c r="F65" s="41"/>
      <c r="G65" s="4" t="s">
        <v>26</v>
      </c>
      <c r="M65" s="27"/>
      <c r="N65" s="27"/>
      <c r="O65" s="27"/>
    </row>
    <row r="66" spans="1:15" ht="26.25" x14ac:dyDescent="0.25">
      <c r="A66" s="17" t="s">
        <v>79</v>
      </c>
      <c r="B66" s="80" t="s">
        <v>78</v>
      </c>
      <c r="C66" s="80" t="s">
        <v>98</v>
      </c>
      <c r="D66" s="83">
        <v>28518.727177140001</v>
      </c>
      <c r="E66" s="83">
        <v>32425.48049867</v>
      </c>
      <c r="F66" s="82">
        <v>-12.048405332621803</v>
      </c>
      <c r="G66" s="4" t="s">
        <v>30</v>
      </c>
      <c r="M66" s="27"/>
      <c r="N66" s="27"/>
      <c r="O66" s="27"/>
    </row>
    <row r="67" spans="1:15" x14ac:dyDescent="0.25">
      <c r="A67" s="17" t="s">
        <v>80</v>
      </c>
      <c r="B67" s="81" t="s">
        <v>78</v>
      </c>
      <c r="C67" s="81" t="s">
        <v>98</v>
      </c>
      <c r="D67" s="84">
        <v>2606.5139132100003</v>
      </c>
      <c r="E67" s="84">
        <v>2917.0507745399991</v>
      </c>
      <c r="F67" s="82">
        <v>-10.645576142875623</v>
      </c>
      <c r="G67" s="48" t="s">
        <v>23</v>
      </c>
      <c r="K67" s="27"/>
      <c r="L67" s="27"/>
      <c r="M67" s="27"/>
      <c r="N67" s="27"/>
      <c r="O67" s="27"/>
    </row>
    <row r="68" spans="1:15" x14ac:dyDescent="0.25">
      <c r="A68" s="18" t="s">
        <v>81</v>
      </c>
      <c r="B68" s="81" t="s">
        <v>78</v>
      </c>
      <c r="C68" s="81" t="s">
        <v>98</v>
      </c>
      <c r="D68" s="84"/>
      <c r="E68" s="84"/>
      <c r="F68" s="82"/>
      <c r="G68" s="48" t="s">
        <v>23</v>
      </c>
      <c r="K68" s="27"/>
      <c r="L68" s="27"/>
      <c r="M68" s="27"/>
      <c r="N68" s="27"/>
      <c r="O68" s="27"/>
    </row>
    <row r="69" spans="1:15" x14ac:dyDescent="0.25">
      <c r="A69" s="18" t="s">
        <v>82</v>
      </c>
      <c r="B69" s="81" t="s">
        <v>78</v>
      </c>
      <c r="C69" s="81" t="s">
        <v>98</v>
      </c>
      <c r="D69" s="84"/>
      <c r="E69" s="84"/>
      <c r="F69" s="82"/>
      <c r="G69" s="48" t="s">
        <v>23</v>
      </c>
      <c r="K69" s="27"/>
      <c r="L69" s="27"/>
      <c r="M69" s="27"/>
      <c r="N69" s="27"/>
      <c r="O69" s="27"/>
    </row>
    <row r="70" spans="1:15" x14ac:dyDescent="0.25">
      <c r="A70" s="18" t="s">
        <v>83</v>
      </c>
      <c r="B70" s="81" t="s">
        <v>78</v>
      </c>
      <c r="C70" s="81" t="s">
        <v>98</v>
      </c>
      <c r="D70" s="84">
        <v>2606.5139132100003</v>
      </c>
      <c r="E70" s="84">
        <v>2917.0507745399991</v>
      </c>
      <c r="F70" s="82">
        <v>-10.645576142875623</v>
      </c>
      <c r="G70" s="48" t="s">
        <v>23</v>
      </c>
      <c r="K70" s="27"/>
      <c r="L70" s="27"/>
      <c r="M70" s="27"/>
      <c r="N70" s="27"/>
      <c r="O70" s="27"/>
    </row>
    <row r="71" spans="1:15" x14ac:dyDescent="0.25">
      <c r="A71" s="18" t="s">
        <v>84</v>
      </c>
      <c r="B71" s="81" t="s">
        <v>78</v>
      </c>
      <c r="C71" s="81" t="s">
        <v>98</v>
      </c>
      <c r="D71" s="84"/>
      <c r="E71" s="84"/>
      <c r="F71" s="82"/>
      <c r="G71" s="48" t="s">
        <v>23</v>
      </c>
      <c r="K71" s="27"/>
      <c r="L71" s="27"/>
      <c r="M71" s="27"/>
      <c r="N71" s="27"/>
      <c r="O71" s="27"/>
    </row>
    <row r="72" spans="1:15" x14ac:dyDescent="0.25">
      <c r="A72" s="17" t="s">
        <v>85</v>
      </c>
      <c r="B72" s="81" t="s">
        <v>78</v>
      </c>
      <c r="C72" s="81" t="s">
        <v>98</v>
      </c>
      <c r="D72" s="84">
        <v>25912.21326393</v>
      </c>
      <c r="E72" s="84">
        <v>29508.429724130001</v>
      </c>
      <c r="F72" s="82">
        <v>-12.187081772295249</v>
      </c>
      <c r="G72" s="48" t="s">
        <v>23</v>
      </c>
      <c r="K72" s="27"/>
      <c r="L72" s="27"/>
      <c r="M72" s="27"/>
      <c r="N72" s="27"/>
      <c r="O72" s="27"/>
    </row>
    <row r="73" spans="1:15" x14ac:dyDescent="0.25">
      <c r="A73" s="18" t="s">
        <v>86</v>
      </c>
      <c r="B73" s="81" t="s">
        <v>78</v>
      </c>
      <c r="C73" s="81" t="s">
        <v>98</v>
      </c>
      <c r="D73" s="84"/>
      <c r="E73" s="84"/>
      <c r="F73" s="82"/>
      <c r="G73" s="48" t="s">
        <v>23</v>
      </c>
      <c r="K73" s="27"/>
      <c r="L73" s="27"/>
      <c r="M73" s="27"/>
      <c r="N73" s="27"/>
      <c r="O73" s="27"/>
    </row>
    <row r="74" spans="1:15" x14ac:dyDescent="0.25">
      <c r="A74" s="18" t="s">
        <v>82</v>
      </c>
      <c r="B74" s="81" t="s">
        <v>78</v>
      </c>
      <c r="C74" s="81" t="s">
        <v>98</v>
      </c>
      <c r="D74" s="84">
        <v>7204.8839282700001</v>
      </c>
      <c r="E74" s="84">
        <v>10848.171667549999</v>
      </c>
      <c r="F74" s="82">
        <v>-33.584348136544705</v>
      </c>
      <c r="G74" s="48" t="s">
        <v>23</v>
      </c>
      <c r="K74" s="27"/>
      <c r="L74" s="27"/>
      <c r="M74" s="27"/>
      <c r="N74" s="27"/>
      <c r="O74" s="27"/>
    </row>
    <row r="75" spans="1:15" x14ac:dyDescent="0.25">
      <c r="A75" s="18" t="s">
        <v>83</v>
      </c>
      <c r="B75" s="81" t="s">
        <v>78</v>
      </c>
      <c r="C75" s="81" t="s">
        <v>98</v>
      </c>
      <c r="D75" s="84"/>
      <c r="E75" s="84"/>
      <c r="F75" s="82"/>
      <c r="G75" s="48" t="s">
        <v>23</v>
      </c>
      <c r="K75" s="27"/>
      <c r="L75" s="27"/>
      <c r="M75" s="27"/>
      <c r="N75" s="27"/>
      <c r="O75" s="27"/>
    </row>
    <row r="76" spans="1:15" x14ac:dyDescent="0.25">
      <c r="A76" s="18" t="s">
        <v>84</v>
      </c>
      <c r="B76" s="81" t="s">
        <v>78</v>
      </c>
      <c r="C76" s="81" t="s">
        <v>98</v>
      </c>
      <c r="D76" s="84">
        <v>18707.329335660001</v>
      </c>
      <c r="E76" s="84">
        <v>18660.258056580002</v>
      </c>
      <c r="F76" s="82">
        <v>0.25225416999739014</v>
      </c>
      <c r="G76" s="48" t="s">
        <v>23</v>
      </c>
      <c r="K76" s="27"/>
      <c r="L76" s="27"/>
      <c r="M76" s="27"/>
      <c r="N76" s="27"/>
      <c r="O76" s="27"/>
    </row>
    <row r="77" spans="1:15" ht="26.25" x14ac:dyDescent="0.25">
      <c r="A77" s="17" t="s">
        <v>87</v>
      </c>
      <c r="B77" s="81" t="s">
        <v>78</v>
      </c>
      <c r="C77" s="80" t="s">
        <v>98</v>
      </c>
      <c r="D77" s="83">
        <v>18290.653999999999</v>
      </c>
      <c r="E77" s="83">
        <v>21229.760999999999</v>
      </c>
      <c r="F77" s="85">
        <v>-13.844277380230519</v>
      </c>
      <c r="G77" s="4" t="s">
        <v>30</v>
      </c>
      <c r="K77" s="27"/>
      <c r="L77" s="27"/>
      <c r="M77" s="27"/>
      <c r="N77" s="27"/>
      <c r="O77" s="27"/>
    </row>
    <row r="78" spans="1:15" x14ac:dyDescent="0.25">
      <c r="A78" s="17" t="s">
        <v>80</v>
      </c>
      <c r="B78" s="81" t="s">
        <v>78</v>
      </c>
      <c r="C78" s="81" t="s">
        <v>98</v>
      </c>
      <c r="D78" s="84">
        <v>6655.8069999999989</v>
      </c>
      <c r="E78" s="84">
        <v>9023.9549999999999</v>
      </c>
      <c r="F78" s="82">
        <v>-26.242905688248676</v>
      </c>
      <c r="G78" s="48" t="s">
        <v>23</v>
      </c>
      <c r="K78" s="27"/>
      <c r="L78" s="27"/>
      <c r="M78" s="27"/>
      <c r="N78" s="27"/>
      <c r="O78" s="27"/>
    </row>
    <row r="79" spans="1:15" x14ac:dyDescent="0.25">
      <c r="A79" s="18" t="s">
        <v>81</v>
      </c>
      <c r="B79" s="81" t="s">
        <v>78</v>
      </c>
      <c r="C79" s="81" t="s">
        <v>98</v>
      </c>
      <c r="D79" s="84"/>
      <c r="E79" s="84"/>
      <c r="F79" s="82"/>
      <c r="G79" s="48" t="s">
        <v>23</v>
      </c>
      <c r="K79" s="27"/>
      <c r="L79" s="27"/>
      <c r="M79" s="27"/>
      <c r="N79" s="27"/>
      <c r="O79" s="27"/>
    </row>
    <row r="80" spans="1:15" x14ac:dyDescent="0.25">
      <c r="A80" s="18" t="s">
        <v>82</v>
      </c>
      <c r="B80" s="81" t="s">
        <v>78</v>
      </c>
      <c r="C80" s="81" t="s">
        <v>98</v>
      </c>
      <c r="D80" s="84">
        <v>2217.0529999999999</v>
      </c>
      <c r="E80" s="84">
        <v>3026.3519999999999</v>
      </c>
      <c r="F80" s="82">
        <v>-26.741733942383441</v>
      </c>
      <c r="G80" s="48" t="s">
        <v>23</v>
      </c>
      <c r="K80" s="27"/>
      <c r="L80" s="27"/>
      <c r="M80" s="27"/>
      <c r="N80" s="27"/>
      <c r="O80" s="27"/>
    </row>
    <row r="81" spans="1:199" x14ac:dyDescent="0.25">
      <c r="A81" s="18" t="s">
        <v>83</v>
      </c>
      <c r="B81" s="81" t="s">
        <v>78</v>
      </c>
      <c r="C81" s="81" t="s">
        <v>98</v>
      </c>
      <c r="D81" s="84">
        <v>4222.33</v>
      </c>
      <c r="E81" s="84">
        <v>5783.3720000000003</v>
      </c>
      <c r="F81" s="82">
        <v>-26.991900227064768</v>
      </c>
      <c r="G81" s="48" t="s">
        <v>23</v>
      </c>
      <c r="K81" s="27"/>
      <c r="L81" s="27"/>
      <c r="M81" s="27"/>
      <c r="N81" s="27"/>
      <c r="O81" s="27"/>
    </row>
    <row r="82" spans="1:199" x14ac:dyDescent="0.25">
      <c r="A82" s="18" t="s">
        <v>84</v>
      </c>
      <c r="B82" s="81" t="s">
        <v>78</v>
      </c>
      <c r="C82" s="81" t="s">
        <v>98</v>
      </c>
      <c r="D82" s="84">
        <v>216.42399999999907</v>
      </c>
      <c r="E82" s="84">
        <v>214.23099999999977</v>
      </c>
      <c r="F82" s="82">
        <v>1.0236613748707324</v>
      </c>
      <c r="G82" s="48" t="s">
        <v>23</v>
      </c>
      <c r="K82" s="27"/>
      <c r="L82" s="27"/>
      <c r="M82" s="27"/>
      <c r="N82" s="27"/>
      <c r="O82" s="27"/>
    </row>
    <row r="83" spans="1:199" x14ac:dyDescent="0.25">
      <c r="A83" s="17" t="s">
        <v>85</v>
      </c>
      <c r="B83" s="81" t="s">
        <v>78</v>
      </c>
      <c r="C83" s="81" t="s">
        <v>98</v>
      </c>
      <c r="D83" s="84">
        <v>11634.847</v>
      </c>
      <c r="E83" s="84">
        <v>12205.806</v>
      </c>
      <c r="F83" s="82">
        <v>-4.6777656469388473</v>
      </c>
      <c r="G83" s="48" t="s">
        <v>23</v>
      </c>
      <c r="K83" s="27"/>
      <c r="L83" s="27"/>
      <c r="M83" s="27"/>
      <c r="N83" s="27"/>
      <c r="O83" s="27"/>
    </row>
    <row r="84" spans="1:199" x14ac:dyDescent="0.25">
      <c r="A84" s="18" t="s">
        <v>86</v>
      </c>
      <c r="B84" s="81" t="s">
        <v>78</v>
      </c>
      <c r="C84" s="81" t="s">
        <v>98</v>
      </c>
      <c r="D84" s="84"/>
      <c r="E84" s="84"/>
      <c r="F84" s="82"/>
      <c r="G84" s="48" t="s">
        <v>23</v>
      </c>
      <c r="K84" s="27"/>
      <c r="L84" s="27"/>
      <c r="M84" s="27"/>
      <c r="N84" s="27"/>
      <c r="O84" s="27"/>
      <c r="GQ84" s="7">
        <f>2900-600</f>
        <v>2300</v>
      </c>
    </row>
    <row r="85" spans="1:199" x14ac:dyDescent="0.25">
      <c r="A85" s="18" t="s">
        <v>82</v>
      </c>
      <c r="B85" s="81" t="s">
        <v>78</v>
      </c>
      <c r="C85" s="81" t="s">
        <v>98</v>
      </c>
      <c r="D85" s="84">
        <v>11634.847</v>
      </c>
      <c r="E85" s="84">
        <v>12205.806</v>
      </c>
      <c r="F85" s="82">
        <v>-4.6777656469388473</v>
      </c>
      <c r="G85" s="48" t="s">
        <v>23</v>
      </c>
      <c r="K85" s="27"/>
      <c r="L85" s="27"/>
      <c r="M85" s="27"/>
      <c r="N85" s="27"/>
      <c r="O85" s="27"/>
      <c r="GQ85" s="7">
        <f>+GQ84-1500</f>
        <v>800</v>
      </c>
    </row>
    <row r="86" spans="1:199" x14ac:dyDescent="0.25">
      <c r="A86" s="18" t="s">
        <v>83</v>
      </c>
      <c r="B86" s="81" t="s">
        <v>78</v>
      </c>
      <c r="C86" s="81" t="s">
        <v>98</v>
      </c>
      <c r="D86" s="84"/>
      <c r="E86" s="84"/>
      <c r="F86" s="86"/>
      <c r="G86" s="48" t="s">
        <v>23</v>
      </c>
      <c r="K86" s="27"/>
      <c r="L86" s="27"/>
    </row>
    <row r="87" spans="1:199" x14ac:dyDescent="0.25">
      <c r="A87" s="18" t="s">
        <v>84</v>
      </c>
      <c r="B87" s="81" t="s">
        <v>78</v>
      </c>
      <c r="C87" s="81" t="s">
        <v>98</v>
      </c>
      <c r="D87" s="84"/>
      <c r="E87" s="84"/>
      <c r="F87" s="86"/>
      <c r="G87" s="48" t="s">
        <v>23</v>
      </c>
      <c r="K87" s="27"/>
      <c r="L87" s="27"/>
    </row>
    <row r="88" spans="1:199" x14ac:dyDescent="0.25">
      <c r="A88" s="17" t="s">
        <v>88</v>
      </c>
      <c r="B88" s="21"/>
      <c r="C88" s="21"/>
      <c r="D88" s="47"/>
      <c r="E88" s="47"/>
      <c r="F88" s="49"/>
      <c r="G88" s="50" t="s">
        <v>23</v>
      </c>
      <c r="K88" s="27"/>
      <c r="L88" s="27"/>
    </row>
    <row r="89" spans="1:199" ht="39" x14ac:dyDescent="0.25">
      <c r="A89" s="17" t="s">
        <v>89</v>
      </c>
      <c r="B89" s="21"/>
      <c r="C89" s="21"/>
      <c r="D89" s="46"/>
      <c r="E89" s="46"/>
      <c r="F89" s="41"/>
      <c r="G89" s="4" t="s">
        <v>26</v>
      </c>
      <c r="K89" s="27"/>
      <c r="L89" s="27"/>
    </row>
    <row r="90" spans="1:199" ht="26.25" x14ac:dyDescent="0.25">
      <c r="A90" s="17" t="s">
        <v>90</v>
      </c>
      <c r="B90" s="21"/>
      <c r="C90" s="21"/>
      <c r="D90" s="46"/>
      <c r="E90" s="46"/>
      <c r="F90" s="41"/>
      <c r="G90" s="4" t="s">
        <v>63</v>
      </c>
      <c r="K90" s="27"/>
      <c r="L90" s="27"/>
    </row>
    <row r="91" spans="1:199" x14ac:dyDescent="0.25">
      <c r="A91" s="17" t="s">
        <v>91</v>
      </c>
      <c r="B91" s="21" t="s">
        <v>78</v>
      </c>
      <c r="C91" s="21"/>
      <c r="D91" s="46"/>
      <c r="E91" s="46"/>
      <c r="F91" s="41"/>
      <c r="G91" s="50" t="s">
        <v>23</v>
      </c>
      <c r="K91" s="27"/>
      <c r="L91" s="27"/>
    </row>
    <row r="92" spans="1:199" x14ac:dyDescent="0.25">
      <c r="A92" s="55" t="s">
        <v>92</v>
      </c>
      <c r="B92" s="55"/>
      <c r="C92" s="55"/>
      <c r="D92" s="55"/>
      <c r="E92" s="55"/>
      <c r="F92" s="55"/>
      <c r="G92" s="55"/>
      <c r="K92" s="27"/>
      <c r="L92" s="27"/>
    </row>
    <row r="93" spans="1:199" ht="15.75" customHeight="1" x14ac:dyDescent="0.25">
      <c r="A93" s="56" t="s">
        <v>93</v>
      </c>
      <c r="B93" s="57" t="s">
        <v>94</v>
      </c>
      <c r="C93" s="57"/>
      <c r="D93" s="58"/>
      <c r="E93" s="59"/>
      <c r="F93" s="60"/>
      <c r="G93" s="61" t="s">
        <v>19</v>
      </c>
    </row>
    <row r="94" spans="1:199" x14ac:dyDescent="0.25">
      <c r="A94" s="56"/>
      <c r="B94" s="57"/>
      <c r="C94" s="57"/>
      <c r="D94" s="58"/>
      <c r="E94" s="59"/>
      <c r="F94" s="60"/>
      <c r="G94" s="61"/>
    </row>
    <row r="95" spans="1:199" x14ac:dyDescent="0.25">
      <c r="A95" s="53" t="s">
        <v>95</v>
      </c>
      <c r="B95" s="53"/>
      <c r="C95" s="53"/>
      <c r="D95" s="53"/>
      <c r="E95" s="53"/>
      <c r="F95" s="53"/>
      <c r="G95" s="53"/>
    </row>
    <row r="96" spans="1:199" x14ac:dyDescent="0.25">
      <c r="A96" s="54" t="s">
        <v>96</v>
      </c>
      <c r="B96" s="54"/>
      <c r="C96" s="54"/>
      <c r="D96" s="11"/>
      <c r="E96" s="11"/>
      <c r="F96" s="11"/>
      <c r="G96" s="12"/>
    </row>
    <row r="97" spans="1:1" x14ac:dyDescent="0.25">
      <c r="A97" s="51" t="s">
        <v>97</v>
      </c>
    </row>
  </sheetData>
  <mergeCells count="26">
    <mergeCell ref="A14:G14"/>
    <mergeCell ref="A1:G1"/>
    <mergeCell ref="A2:G2"/>
    <mergeCell ref="A6:B6"/>
    <mergeCell ref="C6:G6"/>
    <mergeCell ref="A8:G8"/>
    <mergeCell ref="A17:G17"/>
    <mergeCell ref="A49:G49"/>
    <mergeCell ref="A60:A61"/>
    <mergeCell ref="B60:B61"/>
    <mergeCell ref="C60:C61"/>
    <mergeCell ref="D60:D61"/>
    <mergeCell ref="E60:E61"/>
    <mergeCell ref="F60:F61"/>
    <mergeCell ref="G60:G61"/>
    <mergeCell ref="A95:G95"/>
    <mergeCell ref="A96:C96"/>
    <mergeCell ref="A64:G64"/>
    <mergeCell ref="A92:G92"/>
    <mergeCell ref="A93:A94"/>
    <mergeCell ref="B93:B94"/>
    <mergeCell ref="C93:C94"/>
    <mergeCell ref="D93:D94"/>
    <mergeCell ref="E93:E94"/>
    <mergeCell ref="F93:F94"/>
    <mergeCell ref="G93:G94"/>
  </mergeCells>
  <hyperlinks>
    <hyperlink ref="B3" location="'TAND-MAROC (FMI)'!A8" display="[Secteur réel]" xr:uid="{94CACB9A-6994-48DE-849A-6375B9149B25}"/>
    <hyperlink ref="C3" location="'TAND-MAROC (FMI)'!A14" display="[Finances publiques]" xr:uid="{86BACB27-6F8B-4EC7-ABE7-997D643FC9E6}"/>
    <hyperlink ref="D3" location="'TAND-MAROC (FMI)'!A17" display="[Secteur financier]" xr:uid="{9C895676-1213-4994-AABB-4DBD9E12D0B6}"/>
    <hyperlink ref="D5" location="'TAND-MOROCCO(IMF)'!D5" display="English" xr:uid="{9349695A-4417-4890-B47D-ED67EADDAE28}"/>
    <hyperlink ref="G9" r:id="rId1" display="http://www.hcp.ma/" xr:uid="{4E00E001-F80F-40A9-941F-3BACD2BF2F8D}"/>
    <hyperlink ref="G15" r:id="rId2" display="http://www.finances.gov.ma/Chiffres/chiffres.htm" xr:uid="{EFA9CD1D-5354-4EEB-A363-C5393B5BDCBA}"/>
    <hyperlink ref="G16" r:id="rId3" display="http://www.finances.gov.ma/Chiffres/chiffres.htm" xr:uid="{CE31BE05-1153-4ADE-A1DC-14830155043C}"/>
    <hyperlink ref="G18" location="'TAND-MAROC-Série'!A17" display="Bank Al-Maghrib" xr:uid="{9A4B89F7-5C00-4D12-97B7-DB8C55081A4C}"/>
    <hyperlink ref="G44" r:id="rId4" display="http://www.bkam.gov.ma/Francais/Menu/Anex.asp" xr:uid="{AB5A0483-D1D9-4124-A724-A241E39CD47A}"/>
    <hyperlink ref="G47" r:id="rId5" display="http://www.casablanca-bourse.com/" xr:uid="{A84D090A-543C-4C06-A0D9-A1D45640431A}"/>
    <hyperlink ref="G50" r:id="rId6" display="http://www.oc.gov.ma/" xr:uid="{00CCEF32-5B11-4C15-A2F5-AAB8ACC4D255}"/>
    <hyperlink ref="G52" location="'TAND-MAROC-Série'!A41" display="Bank Al-Maghrib" xr:uid="{E53A1BA4-A137-47AA-81B3-D57461340A9A}"/>
    <hyperlink ref="A58" location="'F-TEMPLATE-I-II-III-IV'!A3" display=" II-Tableau sur les réserves" xr:uid="{ECBAC3FC-8921-49E5-B497-06DE5E3712A0}"/>
    <hyperlink ref="G59" r:id="rId7" display="http://www.oc.gov.ma/" xr:uid="{87F455C2-3129-4C79-AF2E-5620765D2509}"/>
    <hyperlink ref="G63" r:id="rId8" display="http://www.bkam.gov.ma/Francais/Menu/Anex.asp" xr:uid="{10BA2A6E-AB7C-4CD3-A7E0-5FE6A1E8D761}"/>
    <hyperlink ref="G65" r:id="rId9" display="http://www.finances.gov.ma/Chiffres/chiffres.htm" xr:uid="{D86C3115-8EB8-43AC-B536-F92A18061FF2}"/>
    <hyperlink ref="G66" location="'TAND-MAROC-Série'!A58" display="Bank Al-Maghrib" xr:uid="{F81FB8CD-D96C-4753-8697-7C235078E6F6}"/>
    <hyperlink ref="G93" r:id="rId10" display="http://www.statistic-hcp.ma/" xr:uid="{E8A46A8D-E47C-4E32-A243-F87101B22FBD}"/>
    <hyperlink ref="G89" r:id="rId11" display="http://www.finances.gov.ma/Chiffres/chiffres.htm" xr:uid="{1683639E-0B4B-4717-9510-1F2618DDEDD0}"/>
    <hyperlink ref="G90" r:id="rId12" display="http://www.oc.gov.ma/" xr:uid="{07B71013-9462-448D-BE71-9DA5E4E1DA85}"/>
    <hyperlink ref="G60" r:id="rId13" display="http://www.oc.gov.ma/" xr:uid="{5A954136-BAA2-43D1-B65B-3F8A85CB1305}"/>
    <hyperlink ref="G77" location="'TAND-MAROC-Série'!A69" display="Bank Al-Maghrib" xr:uid="{2375D312-0845-489A-AA81-5D8A530F123F}"/>
    <hyperlink ref="G58" location="'F-TEMPLATE-I-II-III-IV'!B3" display="Bank Al-Maghrib" xr:uid="{69928F8E-E88E-4CF6-8D39-75A255999CA6}"/>
    <hyperlink ref="F3" location="'TAND-MAROC (FMI)'!A46" display="[Secteur extérieur]" xr:uid="{6B0DEEB1-94E3-46B0-B6AD-9DC3BAECE706}"/>
    <hyperlink ref="G3" location="'TAND-MAROC (FMI)'!A82" display="[Population]" xr:uid="{18B29603-E14A-4FBA-9C6C-7D2BBC517EFD}"/>
    <hyperlink ref="E3" location="'TAND-MAROC (FMI)'!A61" display="[Dette extérieure] " xr:uid="{758456D7-4394-4F00-9E16-A4878485A315}"/>
    <hyperlink ref="G34" location="'TAND-MAROC-Série'!A27" display="Bank Al-Maghrib" xr:uid="{B69BD3E1-B05A-4E98-A892-77162853295F}"/>
  </hyperlinks>
  <printOptions horizontalCentered="1" verticalCentered="1"/>
  <pageMargins left="0" right="0" top="0" bottom="0" header="0" footer="0"/>
  <pageSetup paperSize="9" scale="97" orientation="portrait" r:id="rId14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TAND-MAROC (FMI)</vt:lpstr>
      <vt:lpstr>'TAND-MAROC (FMI)'!Zone_d_impression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OUBAAIR SAADIA</dc:creator>
  <cp:lastModifiedBy>LAARIF MOHAMED</cp:lastModifiedBy>
  <dcterms:created xsi:type="dcterms:W3CDTF">2024-12-30T14:59:01Z</dcterms:created>
  <dcterms:modified xsi:type="dcterms:W3CDTF">2025-04-30T14:59:55Z</dcterms:modified>
</cp:coreProperties>
</file>